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activeTab="2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'bilanca'!$A$3:$D$26</definedName>
    <definedName name="_xlnm.Print_Area" localSheetId="4">'posebni dio'!$A$1:$E$124</definedName>
    <definedName name="_xlnm.Print_Area" localSheetId="1">'prihodi'!$A$1:$F$62</definedName>
    <definedName name="_xlnm.Print_Area" localSheetId="3">'račun financiranja'!$A$1:$F$17</definedName>
    <definedName name="_xlnm.Print_Area" localSheetId="2">'rashodi-opći dio'!$A$1:$F$56</definedName>
  </definedNames>
  <calcPr fullCalcOnLoad="1"/>
</workbook>
</file>

<file path=xl/sharedStrings.xml><?xml version="1.0" encoding="utf-8"?>
<sst xmlns="http://schemas.openxmlformats.org/spreadsheetml/2006/main" count="308" uniqueCount="143">
  <si>
    <t>Uređaji, strojevi i oprema za ostale namjene</t>
  </si>
  <si>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</si>
  <si>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</si>
  <si>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</si>
  <si>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</si>
  <si>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</si>
  <si>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</si>
  <si>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</si>
  <si>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</si>
  <si>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</si>
  <si>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</si>
  <si>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</si>
  <si>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</si>
  <si>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</si>
  <si>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</si>
  <si>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</si>
  <si>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</si>
  <si>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</si>
  <si>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</si>
  <si>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</si>
  <si>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</si>
  <si>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</si>
  <si>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</si>
  <si>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</si>
  <si>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</si>
  <si>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</si>
  <si>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</si>
  <si>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</si>
  <si>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</si>
  <si>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</si>
  <si>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</si>
  <si>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</si>
  <si>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</si>
  <si>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</si>
  <si>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</si>
  <si>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</si>
  <si>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</si>
  <si>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</si>
  <si>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B. RAČUN FINANCIRANJA</t>
  </si>
  <si>
    <t>Prihodi od nefinancijske imovine</t>
  </si>
  <si>
    <t>Prihodi od zakupa i iznajmljivanja imovine</t>
  </si>
  <si>
    <t>Prihodi po posebnim propisima</t>
  </si>
  <si>
    <t>Ostali nespomenuti prihodi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</si>
  <si>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</si>
  <si>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</si>
  <si>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</si>
  <si>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</si>
  <si>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</si>
  <si>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</si>
  <si>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Prihodi od prodaje postrojenja i opreme</t>
  </si>
  <si>
    <t>Oprema za održavanje i zaštitu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</si>
  <si>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</si>
  <si>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</si>
  <si>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</si>
  <si>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</si>
  <si>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</si>
  <si>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</si>
  <si>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</si>
  <si>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</si>
  <si>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</si>
  <si>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</si>
  <si>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</si>
  <si>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</si>
  <si>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</si>
  <si>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</si>
  <si>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</si>
  <si>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</si>
  <si>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</si>
  <si>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</si>
  <si>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</si>
  <si>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</si>
  <si>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</si>
  <si>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</si>
  <si>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</si>
  <si>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</si>
  <si>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</si>
  <si>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</si>
  <si>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</si>
  <si>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</si>
  <si>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</si>
  <si>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</si>
  <si>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</si>
  <si>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</si>
  <si>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</si>
  <si>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</si>
  <si>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</si>
  <si>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</si>
  <si>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</si>
  <si>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</si>
  <si>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</si>
  <si>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</si>
  <si>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</si>
  <si>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 xml:space="preserve">PRIHODI POSLOVANJA </t>
  </si>
  <si>
    <t>PRIHODI OD PRODAJE NEFINANCIJSKE IMOVINE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</si>
  <si>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</si>
  <si>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</si>
  <si>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</si>
  <si>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</si>
  <si>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</si>
  <si>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</si>
  <si>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</si>
  <si>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</si>
  <si>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</si>
  <si>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</si>
  <si>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</si>
  <si>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 xml:space="preserve">Primici od prodaje dionica i udjela u glavnici </t>
  </si>
  <si>
    <t>FOND OSIGURANJA DEPOZITA</t>
  </si>
  <si>
    <t>Ostali rashodi</t>
  </si>
  <si>
    <t>Prihodi od zateznih kamata</t>
  </si>
  <si>
    <t>Ujetnička djela</t>
  </si>
  <si>
    <t xml:space="preserve">Prihodi od naplate potraživanja iz stečajne mase banaka i štedionica, likvidacije... </t>
  </si>
  <si>
    <t>Dionice i udjeli u glavnici banaka i ostalih financijskih institucija</t>
  </si>
  <si>
    <t>Izdaci za dionice i udjele u glavnici</t>
  </si>
  <si>
    <t>Izdaci za vrijednosne papire</t>
  </si>
  <si>
    <t>Usluge tekućeg i investicijskog održavanja</t>
  </si>
  <si>
    <t>Premije osiguranja</t>
  </si>
  <si>
    <t>Prihodi od prodaje prijevoznih sredstava</t>
  </si>
  <si>
    <t>Zdravstvene i veterinarske usluge</t>
  </si>
  <si>
    <t>Tekuće donacije u novcu</t>
  </si>
  <si>
    <t>Tekuće donacije</t>
  </si>
  <si>
    <t>Usluge promidžbe i informiranja</t>
  </si>
  <si>
    <t>Ostali prihodi od financijske imovine (Dopunski kapital)</t>
  </si>
  <si>
    <t xml:space="preserve">Doprinosi za obvezno zdravstveno osiguranje </t>
  </si>
  <si>
    <t>Doprinosi za obvezno osiguranja u slučaju nezaposlenosti</t>
  </si>
  <si>
    <t>Negativne tečajne razlike i razlike zbog primjene valutne klauzule</t>
  </si>
  <si>
    <t>Pristojbe i naknade</t>
  </si>
  <si>
    <t>Članarine</t>
  </si>
  <si>
    <t>Prihodi od kamata na dane zajmove trgovačkim društvima u javnom sektoru</t>
  </si>
  <si>
    <t>Prihodi od upravnih i administrativnih pristojbi, pristojbi po posebnim propisima i naknada</t>
  </si>
  <si>
    <t>Prihodi od prodaje knjiga, umjetničkih djela i ostalih izložbenih vrijednosti</t>
  </si>
  <si>
    <t>Plaće (Bruto)</t>
  </si>
  <si>
    <t>04</t>
  </si>
  <si>
    <t>Plan                               
za 2012.</t>
  </si>
  <si>
    <t xml:space="preserve">Indeks                             </t>
  </si>
  <si>
    <t>Ostali prihodi (refundacije, povrat sudskih troškova…)</t>
  </si>
  <si>
    <t>Izvršenje 
I-VI 2012.</t>
  </si>
  <si>
    <t>PROMJENE U STANJU DEPOZITA</t>
  </si>
  <si>
    <t>-</t>
  </si>
  <si>
    <t xml:space="preserve">IZVRŠENJE FINANCIJSKOG PLANA
DRŽAVNE AGENCIJE ZA OSIGURANJE ŠTEDNIH ULOGA I SANACIJU BANAKA
ZA 1.-6.2012. GODINE                                                                                                                                                                         </t>
  </si>
  <si>
    <t>PLAN 2012.</t>
  </si>
  <si>
    <t>IZVRŠENJE
1.-6.2012.</t>
  </si>
  <si>
    <t>INDEKS</t>
  </si>
  <si>
    <t>NAZIV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</si>
</sst>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#,##0_ ;\-#,##0\ "/>
  </numFmts>
  <fonts count="4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0"/>
      <name val="Times New Roman"/>
      <family val="1"/>
    </font>
    <font>
      <b/>
      <sz val="10"/>
      <color indexed="8"/>
      <name val="MS Sans Serif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i/>
      <sz val="9.8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9.85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Geneva"/>
      <family val="0"/>
    </font>
    <font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0" xfId="0" applyFont="1" applyBorder="1" applyAlignment="1" quotePrefix="1">
      <alignment horizontal="center" vertical="top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172" fontId="14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1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2" fontId="14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 applyProtection="1">
      <alignment wrapText="1"/>
      <protection/>
    </xf>
    <xf numFmtId="0" fontId="7" fillId="0" borderId="11" xfId="0" applyFont="1" applyBorder="1" applyAlignment="1" quotePrefix="1">
      <alignment horizontal="left"/>
    </xf>
    <xf numFmtId="3" fontId="7" fillId="0" borderId="11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right" vertical="top"/>
    </xf>
    <xf numFmtId="0" fontId="21" fillId="0" borderId="0" xfId="0" applyFont="1" applyBorder="1" applyAlignment="1">
      <alignment horizontal="right" vertical="top"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 vertical="center"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171" fontId="3" fillId="0" borderId="0" xfId="64" applyFont="1" applyFill="1" applyBorder="1" applyAlignment="1" applyProtection="1">
      <alignment horizontal="right"/>
      <protection/>
    </xf>
    <xf numFmtId="171" fontId="4" fillId="0" borderId="0" xfId="64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38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Font="1" applyBorder="1" applyAlignment="1">
      <alignment horizontal="left"/>
    </xf>
    <xf numFmtId="4" fontId="38" fillId="0" borderId="13" xfId="53" applyNumberFormat="1" applyFont="1" applyFill="1" applyBorder="1" applyAlignment="1">
      <alignment horizontal="center" vertical="top" wrapText="1"/>
      <protection/>
    </xf>
    <xf numFmtId="2" fontId="38" fillId="0" borderId="13" xfId="54" applyNumberFormat="1" applyFont="1" applyFill="1" applyBorder="1" applyAlignment="1">
      <alignment horizontal="center" vertical="top"/>
      <protection/>
    </xf>
    <xf numFmtId="0" fontId="7" fillId="0" borderId="14" xfId="0" applyFont="1" applyBorder="1" applyAlignment="1" quotePrefix="1">
      <alignment horizontal="left" wrapText="1"/>
    </xf>
    <xf numFmtId="3" fontId="38" fillId="0" borderId="13" xfId="53" applyNumberFormat="1" applyFont="1" applyFill="1" applyBorder="1" applyAlignment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6" fillId="0" borderId="11" xfId="55" applyFont="1" applyBorder="1" applyAlignment="1">
      <alignment horizontal="center" vertical="top" wrapText="1"/>
      <protection/>
    </xf>
    <xf numFmtId="3" fontId="16" fillId="0" borderId="11" xfId="53" applyNumberFormat="1" applyFont="1" applyFill="1" applyBorder="1" applyAlignment="1">
      <alignment horizontal="center" vertical="top" wrapText="1"/>
      <protection/>
    </xf>
    <xf numFmtId="4" fontId="16" fillId="0" borderId="11" xfId="53" applyNumberFormat="1" applyFont="1" applyFill="1" applyBorder="1" applyAlignment="1">
      <alignment horizontal="center" vertical="top" wrapText="1"/>
      <protection/>
    </xf>
    <xf numFmtId="2" fontId="16" fillId="0" borderId="11" xfId="54" applyNumberFormat="1" applyFont="1" applyFill="1" applyBorder="1" applyAlignment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172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Polugodišnji-sabor" xfId="53"/>
    <cellStyle name="Obično_Raeun financiranja 06-05" xfId="54"/>
    <cellStyle name="Obično_Rebalans 04 - PRIHODI- Zadnji" xfId="55"/>
    <cellStyle name="Output" xfId="56"/>
    <cellStyle name="Percent" xfId="57"/>
    <cellStyle name="Followed Hyperlink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3">
      <selection activeCell="E7" sqref="E7"/>
    </sheetView>
  </sheetViews>
  <sheetFormatPr defaultColWidth="11.421875" defaultRowHeight="12.75"/>
  <cols>
    <col min="1" max="1" width="47.7109375" style="5" customWidth="1"/>
    <col min="2" max="2" width="14.28125" style="0" customWidth="1"/>
    <col min="3" max="3" width="14.57421875" style="0" customWidth="1"/>
    <col min="4" max="4" width="9.7109375" style="0" bestFit="1" customWidth="1"/>
    <col min="5" max="5" width="17.7109375" style="0" customWidth="1"/>
  </cols>
  <sheetData>
    <row r="1" ht="12.75" customHeight="1" hidden="1">
      <c r="A1" s="177" t="s">
        <v>2</v>
      </c>
    </row>
    <row r="2" ht="27.75" customHeight="1" hidden="1">
      <c r="A2" s="178"/>
    </row>
    <row r="3" spans="1:4" ht="27.75" customHeight="1">
      <c r="A3" s="179" t="s">
        <v>138</v>
      </c>
      <c r="B3" s="180"/>
      <c r="C3" s="180"/>
      <c r="D3" s="181"/>
    </row>
    <row r="4" spans="1:4" ht="48" customHeight="1">
      <c r="A4" s="182"/>
      <c r="B4" s="180"/>
      <c r="C4" s="180"/>
      <c r="D4" s="181"/>
    </row>
    <row r="5" spans="1:4" s="43" customFormat="1" ht="27.75" customHeight="1">
      <c r="A5" s="183" t="s">
        <v>84</v>
      </c>
      <c r="B5" s="175"/>
      <c r="C5" s="175"/>
      <c r="D5" s="176"/>
    </row>
    <row r="6" spans="1:4" s="5" customFormat="1" ht="24" customHeight="1">
      <c r="A6" s="183" t="s">
        <v>4</v>
      </c>
      <c r="B6" s="175"/>
      <c r="C6" s="175"/>
      <c r="D6" s="176"/>
    </row>
    <row r="7" s="5" customFormat="1" ht="18.75" customHeight="1">
      <c r="A7" s="42"/>
    </row>
    <row r="8" spans="1:4" s="120" customFormat="1" ht="31.5">
      <c r="A8" s="161"/>
      <c r="B8" s="162" t="s">
        <v>139</v>
      </c>
      <c r="C8" s="159" t="s">
        <v>140</v>
      </c>
      <c r="D8" s="160" t="s">
        <v>141</v>
      </c>
    </row>
    <row r="9" spans="1:6" s="5" customFormat="1" ht="22.5" customHeight="1">
      <c r="A9" s="156" t="s">
        <v>30</v>
      </c>
      <c r="B9" s="127">
        <f>prihodi!D5+prihodi!D36</f>
        <v>564972600</v>
      </c>
      <c r="C9" s="127">
        <f>prihodi!E5+prihodi!E36</f>
        <v>269214337</v>
      </c>
      <c r="D9" s="128">
        <f>SUM(C9/B9*100)</f>
        <v>47.65086607739915</v>
      </c>
      <c r="E9" s="7"/>
      <c r="F9" s="7"/>
    </row>
    <row r="10" spans="1:5" s="5" customFormat="1" ht="22.5" customHeight="1">
      <c r="A10" s="158" t="s">
        <v>27</v>
      </c>
      <c r="B10" s="127">
        <f>prihodi!D23+prihodi!D53</f>
        <v>1000000</v>
      </c>
      <c r="C10" s="127">
        <f>prihodi!E23+prihodi!E53</f>
        <v>0</v>
      </c>
      <c r="D10" s="128">
        <f>SUM(C10/B10*100)</f>
        <v>0</v>
      </c>
      <c r="E10" s="7"/>
    </row>
    <row r="11" spans="1:6" s="5" customFormat="1" ht="22.5" customHeight="1">
      <c r="A11" s="156" t="s">
        <v>100</v>
      </c>
      <c r="B11" s="129">
        <f>'rashodi-opći dio'!D3</f>
        <v>82530500</v>
      </c>
      <c r="C11" s="129">
        <f>'rashodi-opći dio'!E3</f>
        <v>77246319</v>
      </c>
      <c r="D11" s="128">
        <f>SUM(C11/B11*100)</f>
        <v>93.59729918030304</v>
      </c>
      <c r="E11" s="7"/>
      <c r="F11" s="7"/>
    </row>
    <row r="12" spans="1:4" s="5" customFormat="1" ht="22.5" customHeight="1">
      <c r="A12" s="158" t="s">
        <v>28</v>
      </c>
      <c r="B12" s="129">
        <f>'rashodi-opći dio'!D48</f>
        <v>1111000</v>
      </c>
      <c r="C12" s="129">
        <f>'rashodi-opći dio'!E48</f>
        <v>126390</v>
      </c>
      <c r="D12" s="128">
        <f>SUM(C12/B12*100)</f>
        <v>11.376237623762377</v>
      </c>
    </row>
    <row r="13" spans="1:4" s="5" customFormat="1" ht="22.5" customHeight="1">
      <c r="A13" s="156" t="s">
        <v>29</v>
      </c>
      <c r="B13" s="129">
        <f>B9+B10-B11-B12</f>
        <v>482331100</v>
      </c>
      <c r="C13" s="129">
        <f>C9+C10-C11-C12</f>
        <v>191841628</v>
      </c>
      <c r="D13" s="128">
        <f>SUM(C13/B13*100)</f>
        <v>39.773845808408375</v>
      </c>
    </row>
    <row r="14" spans="1:3" s="5" customFormat="1" ht="20.25" customHeight="1">
      <c r="A14" s="41"/>
      <c r="B14" s="37"/>
      <c r="C14" s="37"/>
    </row>
    <row r="15" spans="1:4" s="39" customFormat="1" ht="24" customHeight="1">
      <c r="A15" s="174" t="s">
        <v>38</v>
      </c>
      <c r="B15" s="175"/>
      <c r="C15" s="175"/>
      <c r="D15" s="176"/>
    </row>
    <row r="16" s="39" customFormat="1" ht="18" customHeight="1">
      <c r="A16" s="40"/>
    </row>
    <row r="17" spans="1:5" s="121" customFormat="1" ht="31.5">
      <c r="A17" s="161"/>
      <c r="B17" s="162" t="s">
        <v>139</v>
      </c>
      <c r="C17" s="159" t="s">
        <v>140</v>
      </c>
      <c r="D17" s="160" t="s">
        <v>141</v>
      </c>
      <c r="E17" s="144"/>
    </row>
    <row r="18" spans="1:5" s="39" customFormat="1" ht="32.25">
      <c r="A18" s="156" t="s">
        <v>23</v>
      </c>
      <c r="B18" s="127">
        <f>'račun financiranja'!D4+'račun financiranja'!D13</f>
        <v>68520330</v>
      </c>
      <c r="C18" s="127">
        <f>'račun financiranja'!E4+'račun financiranja'!E13</f>
        <v>5794318</v>
      </c>
      <c r="D18" s="128">
        <f>SUM(C18/B18*100)</f>
        <v>8.456348648641942</v>
      </c>
      <c r="E18" s="145"/>
    </row>
    <row r="19" spans="1:4" s="39" customFormat="1" ht="32.25">
      <c r="A19" s="156" t="s">
        <v>26</v>
      </c>
      <c r="B19" s="127">
        <f>'račun financiranja'!D8</f>
        <v>0</v>
      </c>
      <c r="C19" s="127">
        <f>'račun financiranja'!E8</f>
        <v>0</v>
      </c>
      <c r="D19" s="128" t="s">
        <v>137</v>
      </c>
    </row>
    <row r="20" spans="1:4" s="39" customFormat="1" ht="22.5" customHeight="1">
      <c r="A20" s="157" t="s">
        <v>136</v>
      </c>
      <c r="B20" s="146">
        <f>-(B18-B19+B13)</f>
        <v>-550851430</v>
      </c>
      <c r="C20" s="146">
        <f>-(C18-C19+C13)</f>
        <v>-197635946</v>
      </c>
      <c r="D20" s="128">
        <f>SUM(C20/B20*100)</f>
        <v>35.87826684955688</v>
      </c>
    </row>
    <row r="21" spans="1:4" s="39" customFormat="1" ht="22.5" customHeight="1">
      <c r="A21" s="156" t="s">
        <v>70</v>
      </c>
      <c r="B21" s="129">
        <f>B18-B19+B20</f>
        <v>-482331100</v>
      </c>
      <c r="C21" s="129">
        <f>C18-C19+C20</f>
        <v>-191841628</v>
      </c>
      <c r="D21" s="128">
        <f>SUM(C21/B21*100)</f>
        <v>39.773845808408375</v>
      </c>
    </row>
    <row r="22" spans="1:4" s="39" customFormat="1" ht="18" customHeight="1">
      <c r="A22" s="130"/>
      <c r="B22" s="131"/>
      <c r="C22" s="131"/>
      <c r="D22" s="131"/>
    </row>
    <row r="23" spans="1:4" s="39" customFormat="1" ht="23.25" customHeight="1">
      <c r="A23" s="156" t="s">
        <v>74</v>
      </c>
      <c r="B23" s="129">
        <f>B13+B21</f>
        <v>0</v>
      </c>
      <c r="C23" s="129">
        <f>C13+C21</f>
        <v>0</v>
      </c>
      <c r="D23" s="128" t="s">
        <v>137</v>
      </c>
    </row>
    <row r="24" s="39" customFormat="1" ht="18" customHeight="1">
      <c r="A24" s="41"/>
    </row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</sheetData>
  <sheetProtection/>
  <mergeCells count="5">
    <mergeCell ref="A15:D15"/>
    <mergeCell ref="A1:A2"/>
    <mergeCell ref="A3:D4"/>
    <mergeCell ref="A5:D5"/>
    <mergeCell ref="A6:D6"/>
  </mergeCells>
  <printOptions horizontalCentered="1"/>
  <pageMargins left="0.1968503937007874" right="0.1968503937007874" top="0.6299212598425197" bottom="0.6299212598425197" header="0.31496062992125984" footer="0.31496062992125984"/>
  <pageSetup firstPageNumber="511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workbookViewId="0" topLeftCell="A1">
      <selection activeCell="E7" sqref="E7"/>
    </sheetView>
  </sheetViews>
  <sheetFormatPr defaultColWidth="11.421875" defaultRowHeight="12.75"/>
  <cols>
    <col min="1" max="1" width="4.00390625" style="164" bestFit="1" customWidth="1"/>
    <col min="2" max="2" width="5.28125" style="33" customWidth="1"/>
    <col min="3" max="3" width="48.57421875" style="0" customWidth="1"/>
    <col min="4" max="4" width="12.57421875" style="0" customWidth="1"/>
    <col min="5" max="5" width="12.140625" style="0" customWidth="1"/>
    <col min="6" max="6" width="7.8515625" style="0" customWidth="1"/>
  </cols>
  <sheetData>
    <row r="1" spans="1:6" s="5" customFormat="1" ht="30" customHeight="1">
      <c r="A1" s="183" t="s">
        <v>4</v>
      </c>
      <c r="B1" s="183"/>
      <c r="C1" s="183"/>
      <c r="D1" s="183"/>
      <c r="E1" s="183"/>
      <c r="F1" s="183"/>
    </row>
    <row r="2" spans="1:6" s="5" customFormat="1" ht="25.5" customHeight="1">
      <c r="A2" s="184" t="s">
        <v>101</v>
      </c>
      <c r="B2" s="184"/>
      <c r="C2" s="184"/>
      <c r="D2" s="184"/>
      <c r="E2" s="184"/>
      <c r="F2" s="184"/>
    </row>
    <row r="3" spans="1:6" s="120" customFormat="1" ht="28.5" customHeight="1">
      <c r="A3" s="166"/>
      <c r="B3" s="27"/>
      <c r="C3" s="167" t="s">
        <v>142</v>
      </c>
      <c r="D3" s="168" t="s">
        <v>139</v>
      </c>
      <c r="E3" s="169" t="s">
        <v>140</v>
      </c>
      <c r="F3" s="170" t="s">
        <v>141</v>
      </c>
    </row>
    <row r="4" spans="1:6" s="5" customFormat="1" ht="24" customHeight="1">
      <c r="A4" s="95"/>
      <c r="B4" s="95"/>
      <c r="C4" s="142" t="s">
        <v>106</v>
      </c>
      <c r="D4" s="85"/>
      <c r="E4" s="85"/>
      <c r="F4" s="85"/>
    </row>
    <row r="5" spans="1:6" s="5" customFormat="1" ht="16.5" customHeight="1">
      <c r="A5" s="45">
        <v>6</v>
      </c>
      <c r="B5" s="26"/>
      <c r="C5" s="23" t="s">
        <v>92</v>
      </c>
      <c r="D5" s="37">
        <f>SUM(D6+D18)</f>
        <v>557182600</v>
      </c>
      <c r="E5" s="37">
        <f>SUM(E6+E18)</f>
        <v>261702768</v>
      </c>
      <c r="F5" s="92">
        <f>E5/D5*100</f>
        <v>46.96894124116582</v>
      </c>
    </row>
    <row r="6" spans="1:6" s="5" customFormat="1" ht="13.5" customHeight="1">
      <c r="A6" s="45">
        <v>64</v>
      </c>
      <c r="B6" s="26"/>
      <c r="C6" s="45" t="s">
        <v>31</v>
      </c>
      <c r="D6" s="63">
        <f>D7+D14+D16</f>
        <v>550835800</v>
      </c>
      <c r="E6" s="63">
        <f>E7+E14+E16</f>
        <v>247704569</v>
      </c>
      <c r="F6" s="92">
        <f aca="true" t="shared" si="0" ref="F6:F61">E6/D6*100</f>
        <v>44.96885805170978</v>
      </c>
    </row>
    <row r="7" spans="1:6" s="55" customFormat="1" ht="12.75" customHeight="1">
      <c r="A7" s="84">
        <v>641</v>
      </c>
      <c r="B7" s="53"/>
      <c r="C7" s="84" t="s">
        <v>32</v>
      </c>
      <c r="D7" s="63">
        <f>SUM(D8:D13)</f>
        <v>547790000</v>
      </c>
      <c r="E7" s="63">
        <f>SUM(E8:E13)</f>
        <v>247567597</v>
      </c>
      <c r="F7" s="92">
        <f t="shared" si="0"/>
        <v>45.19388762116869</v>
      </c>
    </row>
    <row r="8" spans="1:6" s="62" customFormat="1" ht="12.75" customHeight="1">
      <c r="A8" s="84"/>
      <c r="B8" s="82">
        <v>6412</v>
      </c>
      <c r="C8" s="48" t="s">
        <v>35</v>
      </c>
      <c r="D8" s="150">
        <v>72430000</v>
      </c>
      <c r="E8" s="83">
        <v>6288632</v>
      </c>
      <c r="F8" s="93"/>
    </row>
    <row r="9" spans="1:6" s="62" customFormat="1" ht="15" customHeight="1" hidden="1">
      <c r="A9" s="84"/>
      <c r="B9" s="82">
        <v>6413</v>
      </c>
      <c r="C9" s="48" t="s">
        <v>34</v>
      </c>
      <c r="D9" s="150">
        <v>0</v>
      </c>
      <c r="E9" s="83">
        <v>0</v>
      </c>
      <c r="F9" s="93"/>
    </row>
    <row r="10" spans="1:6" s="62" customFormat="1" ht="15" customHeight="1" hidden="1">
      <c r="A10" s="84"/>
      <c r="B10" s="82">
        <v>6414</v>
      </c>
      <c r="C10" s="48" t="s">
        <v>108</v>
      </c>
      <c r="D10" s="150">
        <v>10000</v>
      </c>
      <c r="E10" s="83">
        <v>0</v>
      </c>
      <c r="F10" s="93"/>
    </row>
    <row r="11" spans="1:6" s="62" customFormat="1" ht="13.5" customHeight="1">
      <c r="A11" s="84"/>
      <c r="B11" s="82">
        <v>6416</v>
      </c>
      <c r="C11" s="48" t="s">
        <v>37</v>
      </c>
      <c r="D11" s="150">
        <v>0</v>
      </c>
      <c r="E11" s="83">
        <v>199800</v>
      </c>
      <c r="F11" s="147"/>
    </row>
    <row r="12" spans="1:6" s="62" customFormat="1" ht="14.25" customHeight="1">
      <c r="A12" s="84"/>
      <c r="B12" s="82">
        <v>6419</v>
      </c>
      <c r="C12" s="48" t="s">
        <v>121</v>
      </c>
      <c r="D12" s="150">
        <v>25850000</v>
      </c>
      <c r="E12" s="83">
        <v>20374456</v>
      </c>
      <c r="F12" s="93"/>
    </row>
    <row r="13" spans="1:6" s="62" customFormat="1" ht="27" customHeight="1">
      <c r="A13" s="84"/>
      <c r="B13" s="134">
        <v>6419</v>
      </c>
      <c r="C13" s="46" t="s">
        <v>86</v>
      </c>
      <c r="D13" s="150">
        <v>449500000</v>
      </c>
      <c r="E13" s="83">
        <v>220704709</v>
      </c>
      <c r="F13" s="93"/>
    </row>
    <row r="14" spans="1:6" s="55" customFormat="1" ht="0.75" customHeight="1" hidden="1">
      <c r="A14" s="84">
        <v>642</v>
      </c>
      <c r="B14" s="53"/>
      <c r="C14" s="84" t="s">
        <v>39</v>
      </c>
      <c r="D14" s="63">
        <f>D15</f>
        <v>0</v>
      </c>
      <c r="E14" s="63">
        <f>E15</f>
        <v>0</v>
      </c>
      <c r="F14" s="92" t="e">
        <f t="shared" si="0"/>
        <v>#DIV/0!</v>
      </c>
    </row>
    <row r="15" spans="1:6" s="5" customFormat="1" ht="13.5" customHeight="1" hidden="1">
      <c r="A15" s="45"/>
      <c r="B15" s="26">
        <v>6422</v>
      </c>
      <c r="C15" s="46" t="s">
        <v>40</v>
      </c>
      <c r="D15" s="38">
        <v>0</v>
      </c>
      <c r="E15" s="38">
        <v>0</v>
      </c>
      <c r="F15" s="93" t="e">
        <f t="shared" si="0"/>
        <v>#DIV/0!</v>
      </c>
    </row>
    <row r="16" spans="1:6" s="55" customFormat="1" ht="12.75" customHeight="1">
      <c r="A16" s="84">
        <v>643</v>
      </c>
      <c r="B16" s="53"/>
      <c r="C16" s="84" t="s">
        <v>33</v>
      </c>
      <c r="D16" s="63">
        <f>D17</f>
        <v>3045800</v>
      </c>
      <c r="E16" s="63">
        <f>E17</f>
        <v>136972</v>
      </c>
      <c r="F16" s="92">
        <f t="shared" si="0"/>
        <v>4.497077943397465</v>
      </c>
    </row>
    <row r="17" spans="1:6" s="5" customFormat="1" ht="24" customHeight="1">
      <c r="A17" s="45"/>
      <c r="B17" s="133">
        <v>6434</v>
      </c>
      <c r="C17" s="46" t="s">
        <v>127</v>
      </c>
      <c r="D17" s="150">
        <v>3045800</v>
      </c>
      <c r="E17" s="83">
        <v>136972</v>
      </c>
      <c r="F17" s="93"/>
    </row>
    <row r="18" spans="1:6" s="5" customFormat="1" ht="24.75" customHeight="1">
      <c r="A18" s="45">
        <v>65</v>
      </c>
      <c r="B18" s="26"/>
      <c r="C18" s="45" t="s">
        <v>128</v>
      </c>
      <c r="D18" s="63">
        <f>D19</f>
        <v>6346800</v>
      </c>
      <c r="E18" s="63">
        <f>E19</f>
        <v>13998199</v>
      </c>
      <c r="F18" s="92">
        <f t="shared" si="0"/>
        <v>220.55522468015377</v>
      </c>
    </row>
    <row r="19" spans="1:6" s="55" customFormat="1" ht="12.75" customHeight="1">
      <c r="A19" s="84">
        <v>652</v>
      </c>
      <c r="B19" s="53"/>
      <c r="C19" s="84" t="s">
        <v>41</v>
      </c>
      <c r="D19" s="63">
        <f>D20</f>
        <v>6346800</v>
      </c>
      <c r="E19" s="63">
        <f>E20</f>
        <v>13998199</v>
      </c>
      <c r="F19" s="92">
        <f t="shared" si="0"/>
        <v>220.55522468015377</v>
      </c>
    </row>
    <row r="20" spans="1:6" s="5" customFormat="1" ht="12.75" customHeight="1">
      <c r="A20" s="45"/>
      <c r="B20" s="26">
        <v>6526</v>
      </c>
      <c r="C20" s="48" t="s">
        <v>42</v>
      </c>
      <c r="D20" s="151">
        <f>D21+D22</f>
        <v>6346800</v>
      </c>
      <c r="E20" s="38">
        <f>E21+E22</f>
        <v>13998199</v>
      </c>
      <c r="F20" s="93">
        <f t="shared" si="0"/>
        <v>220.55522468015377</v>
      </c>
    </row>
    <row r="21" spans="1:6" s="5" customFormat="1" ht="27.75" customHeight="1" hidden="1">
      <c r="A21" s="45"/>
      <c r="B21" s="26"/>
      <c r="C21" s="48" t="s">
        <v>110</v>
      </c>
      <c r="D21" s="151">
        <v>6346800</v>
      </c>
      <c r="E21" s="38">
        <v>13994159</v>
      </c>
      <c r="F21" s="93">
        <f t="shared" si="0"/>
        <v>220.49157055524043</v>
      </c>
    </row>
    <row r="22" spans="1:6" s="5" customFormat="1" ht="12.75" customHeight="1" hidden="1">
      <c r="A22" s="45"/>
      <c r="B22" s="26"/>
      <c r="C22" s="48" t="s">
        <v>134</v>
      </c>
      <c r="D22" s="38">
        <v>0</v>
      </c>
      <c r="E22" s="38">
        <v>4040</v>
      </c>
      <c r="F22" s="147" t="s">
        <v>137</v>
      </c>
    </row>
    <row r="23" spans="1:6" s="5" customFormat="1" ht="14.25" customHeight="1">
      <c r="A23" s="84">
        <v>7</v>
      </c>
      <c r="B23" s="53"/>
      <c r="C23" s="86" t="s">
        <v>93</v>
      </c>
      <c r="D23" s="63">
        <f>D24+D27</f>
        <v>1000000</v>
      </c>
      <c r="E23" s="63">
        <f>E24+E27</f>
        <v>0</v>
      </c>
      <c r="F23" s="92">
        <f t="shared" si="0"/>
        <v>0</v>
      </c>
    </row>
    <row r="24" spans="1:6" s="5" customFormat="1" ht="12.75" customHeight="1">
      <c r="A24" s="84">
        <v>71</v>
      </c>
      <c r="B24" s="53"/>
      <c r="C24" s="47" t="s">
        <v>43</v>
      </c>
      <c r="D24" s="63">
        <f>D25</f>
        <v>1000000</v>
      </c>
      <c r="E24" s="63">
        <f>E25</f>
        <v>0</v>
      </c>
      <c r="F24" s="92">
        <f t="shared" si="0"/>
        <v>0</v>
      </c>
    </row>
    <row r="25" spans="1:6" s="5" customFormat="1" ht="12.75" customHeight="1">
      <c r="A25" s="84">
        <v>711</v>
      </c>
      <c r="B25" s="53"/>
      <c r="C25" s="47" t="s">
        <v>45</v>
      </c>
      <c r="D25" s="63">
        <f>D26</f>
        <v>1000000</v>
      </c>
      <c r="E25" s="63">
        <f>E26</f>
        <v>0</v>
      </c>
      <c r="F25" s="92">
        <f t="shared" si="0"/>
        <v>0</v>
      </c>
    </row>
    <row r="26" spans="1:6" s="5" customFormat="1" ht="12" customHeight="1" hidden="1">
      <c r="A26" s="45"/>
      <c r="B26" s="26">
        <v>7111</v>
      </c>
      <c r="C26" s="48" t="s">
        <v>44</v>
      </c>
      <c r="D26" s="151">
        <v>1000000</v>
      </c>
      <c r="E26" s="38">
        <v>0</v>
      </c>
      <c r="F26" s="92">
        <f t="shared" si="0"/>
        <v>0</v>
      </c>
    </row>
    <row r="27" spans="1:6" s="5" customFormat="1" ht="13.5" customHeight="1" hidden="1">
      <c r="A27" s="84"/>
      <c r="B27" s="53"/>
      <c r="C27" s="47" t="s">
        <v>48</v>
      </c>
      <c r="D27" s="63">
        <f>D28+D30+D33</f>
        <v>0</v>
      </c>
      <c r="E27" s="63">
        <f>E28+E30+E33</f>
        <v>0</v>
      </c>
      <c r="F27" s="92" t="e">
        <f t="shared" si="0"/>
        <v>#DIV/0!</v>
      </c>
    </row>
    <row r="28" spans="1:6" s="5" customFormat="1" ht="11.25" customHeight="1" hidden="1">
      <c r="A28" s="84">
        <v>721</v>
      </c>
      <c r="B28" s="53"/>
      <c r="C28" s="47" t="s">
        <v>46</v>
      </c>
      <c r="D28" s="63">
        <f>D29</f>
        <v>0</v>
      </c>
      <c r="E28" s="63">
        <f>E29</f>
        <v>0</v>
      </c>
      <c r="F28" s="92" t="e">
        <f t="shared" si="0"/>
        <v>#DIV/0!</v>
      </c>
    </row>
    <row r="29" spans="1:6" s="5" customFormat="1" ht="12.75" customHeight="1" hidden="1">
      <c r="A29" s="45"/>
      <c r="B29" s="26">
        <v>7212</v>
      </c>
      <c r="C29" s="48" t="s">
        <v>47</v>
      </c>
      <c r="D29" s="38">
        <v>0</v>
      </c>
      <c r="E29" s="38">
        <v>0</v>
      </c>
      <c r="F29" s="93" t="e">
        <f t="shared" si="0"/>
        <v>#DIV/0!</v>
      </c>
    </row>
    <row r="30" spans="1:6" s="55" customFormat="1" ht="12.75" customHeight="1" hidden="1">
      <c r="A30" s="84">
        <v>722</v>
      </c>
      <c r="B30" s="53"/>
      <c r="C30" s="47" t="s">
        <v>49</v>
      </c>
      <c r="D30" s="63">
        <f>D31+D32</f>
        <v>0</v>
      </c>
      <c r="E30" s="63">
        <f>E31+E32</f>
        <v>0</v>
      </c>
      <c r="F30" s="92" t="e">
        <f t="shared" si="0"/>
        <v>#DIV/0!</v>
      </c>
    </row>
    <row r="31" spans="1:6" s="62" customFormat="1" ht="14.25" customHeight="1" hidden="1">
      <c r="A31" s="84"/>
      <c r="B31" s="82">
        <v>7221</v>
      </c>
      <c r="C31" s="48" t="s">
        <v>17</v>
      </c>
      <c r="D31" s="83">
        <v>0</v>
      </c>
      <c r="E31" s="83">
        <v>0</v>
      </c>
      <c r="F31" s="93" t="e">
        <f t="shared" si="0"/>
        <v>#DIV/0!</v>
      </c>
    </row>
    <row r="32" spans="1:6" s="5" customFormat="1" ht="12" customHeight="1" hidden="1">
      <c r="A32" s="45"/>
      <c r="B32" s="26">
        <v>7227</v>
      </c>
      <c r="C32" s="48" t="s">
        <v>0</v>
      </c>
      <c r="D32" s="38">
        <v>0</v>
      </c>
      <c r="E32" s="38">
        <v>0</v>
      </c>
      <c r="F32" s="93" t="e">
        <f t="shared" si="0"/>
        <v>#DIV/0!</v>
      </c>
    </row>
    <row r="33" spans="1:6" s="55" customFormat="1" ht="24.75" customHeight="1" hidden="1">
      <c r="A33" s="84">
        <v>724</v>
      </c>
      <c r="B33" s="53"/>
      <c r="C33" s="47" t="s">
        <v>129</v>
      </c>
      <c r="D33" s="63">
        <f>D34</f>
        <v>0</v>
      </c>
      <c r="E33" s="63">
        <f>E34</f>
        <v>0</v>
      </c>
      <c r="F33" s="92" t="e">
        <f t="shared" si="0"/>
        <v>#DIV/0!</v>
      </c>
    </row>
    <row r="34" spans="1:6" s="5" customFormat="1" ht="13.5" customHeight="1" hidden="1">
      <c r="A34" s="45"/>
      <c r="B34" s="26">
        <v>7242</v>
      </c>
      <c r="C34" s="48" t="s">
        <v>109</v>
      </c>
      <c r="D34" s="38">
        <v>0</v>
      </c>
      <c r="E34" s="38">
        <v>0</v>
      </c>
      <c r="F34" s="93" t="e">
        <f t="shared" si="0"/>
        <v>#DIV/0!</v>
      </c>
    </row>
    <row r="35" spans="1:6" s="5" customFormat="1" ht="24" customHeight="1">
      <c r="A35" s="163"/>
      <c r="B35" s="94"/>
      <c r="C35" s="132" t="s">
        <v>99</v>
      </c>
      <c r="D35" s="38"/>
      <c r="E35" s="38"/>
      <c r="F35" s="92"/>
    </row>
    <row r="36" spans="1:8" s="5" customFormat="1" ht="16.5" customHeight="1">
      <c r="A36" s="45">
        <v>6</v>
      </c>
      <c r="B36" s="26"/>
      <c r="C36" s="45" t="s">
        <v>30</v>
      </c>
      <c r="D36" s="37">
        <f>D37+D48</f>
        <v>7790000</v>
      </c>
      <c r="E36" s="37">
        <f>E37+E48</f>
        <v>7511569</v>
      </c>
      <c r="F36" s="92">
        <f t="shared" si="0"/>
        <v>96.4257894736842</v>
      </c>
      <c r="G36" s="7"/>
      <c r="H36" s="7"/>
    </row>
    <row r="37" spans="1:6" s="5" customFormat="1" ht="13.5" customHeight="1">
      <c r="A37" s="45">
        <v>64</v>
      </c>
      <c r="B37" s="26"/>
      <c r="C37" s="45" t="s">
        <v>31</v>
      </c>
      <c r="D37" s="63">
        <f>D38+D44+D46</f>
        <v>3590000</v>
      </c>
      <c r="E37" s="63">
        <f>E38+E44+E46</f>
        <v>3705978</v>
      </c>
      <c r="F37" s="92">
        <f t="shared" si="0"/>
        <v>103.23058495821726</v>
      </c>
    </row>
    <row r="38" spans="1:6" s="55" customFormat="1" ht="13.5" customHeight="1">
      <c r="A38" s="84">
        <v>641</v>
      </c>
      <c r="B38" s="53"/>
      <c r="C38" s="84" t="s">
        <v>32</v>
      </c>
      <c r="D38" s="63">
        <f>SUM(D39:D43)</f>
        <v>1835000</v>
      </c>
      <c r="E38" s="63">
        <f>SUM(E39:E43)</f>
        <v>2668412</v>
      </c>
      <c r="F38" s="92">
        <f t="shared" si="0"/>
        <v>145.4175476839237</v>
      </c>
    </row>
    <row r="39" spans="1:6" s="62" customFormat="1" ht="12.75" customHeight="1">
      <c r="A39" s="84"/>
      <c r="B39" s="82">
        <v>6413</v>
      </c>
      <c r="C39" s="62" t="s">
        <v>34</v>
      </c>
      <c r="D39" s="150">
        <v>800000</v>
      </c>
      <c r="E39" s="83">
        <v>48673</v>
      </c>
      <c r="F39" s="93"/>
    </row>
    <row r="40" spans="1:6" s="62" customFormat="1" ht="12.75" customHeight="1">
      <c r="A40" s="84"/>
      <c r="B40" s="82">
        <v>6414</v>
      </c>
      <c r="C40" s="62" t="s">
        <v>108</v>
      </c>
      <c r="D40" s="150">
        <v>10000</v>
      </c>
      <c r="E40" s="83">
        <v>4</v>
      </c>
      <c r="F40" s="93"/>
    </row>
    <row r="41" spans="1:6" s="62" customFormat="1" ht="12.75" customHeight="1">
      <c r="A41" s="84"/>
      <c r="B41" s="82">
        <v>6415</v>
      </c>
      <c r="C41" s="62" t="s">
        <v>36</v>
      </c>
      <c r="D41" s="150">
        <v>10000</v>
      </c>
      <c r="E41" s="83">
        <v>3</v>
      </c>
      <c r="F41" s="93"/>
    </row>
    <row r="42" spans="1:6" s="62" customFormat="1" ht="12" customHeight="1">
      <c r="A42" s="84"/>
      <c r="B42" s="82">
        <v>6416</v>
      </c>
      <c r="C42" s="62" t="s">
        <v>37</v>
      </c>
      <c r="D42" s="150">
        <v>1015000</v>
      </c>
      <c r="E42" s="83">
        <v>2619732</v>
      </c>
      <c r="F42" s="93"/>
    </row>
    <row r="43" spans="1:6" s="62" customFormat="1" ht="0.75" customHeight="1" hidden="1">
      <c r="A43" s="84"/>
      <c r="B43" s="82">
        <v>6419</v>
      </c>
      <c r="C43" s="48" t="s">
        <v>121</v>
      </c>
      <c r="D43" s="118">
        <v>0</v>
      </c>
      <c r="E43" s="83">
        <v>0</v>
      </c>
      <c r="F43" s="93" t="e">
        <f t="shared" si="0"/>
        <v>#DIV/0!</v>
      </c>
    </row>
    <row r="44" spans="1:6" s="55" customFormat="1" ht="12.75" customHeight="1">
      <c r="A44" s="84">
        <v>642</v>
      </c>
      <c r="B44" s="53"/>
      <c r="C44" s="84" t="s">
        <v>39</v>
      </c>
      <c r="D44" s="63">
        <f>D45</f>
        <v>1165000</v>
      </c>
      <c r="E44" s="63">
        <f>E45</f>
        <v>582765</v>
      </c>
      <c r="F44" s="92">
        <f t="shared" si="0"/>
        <v>50.02274678111588</v>
      </c>
    </row>
    <row r="45" spans="1:6" s="5" customFormat="1" ht="12.75" customHeight="1">
      <c r="A45" s="45"/>
      <c r="B45" s="26">
        <v>6422</v>
      </c>
      <c r="C45" s="48" t="s">
        <v>40</v>
      </c>
      <c r="D45" s="151">
        <v>1165000</v>
      </c>
      <c r="E45" s="38">
        <v>582765</v>
      </c>
      <c r="F45" s="93"/>
    </row>
    <row r="46" spans="1:6" s="55" customFormat="1" ht="15" customHeight="1">
      <c r="A46" s="84">
        <v>643</v>
      </c>
      <c r="B46" s="53"/>
      <c r="C46" s="84" t="s">
        <v>33</v>
      </c>
      <c r="D46" s="63">
        <f>D47</f>
        <v>590000</v>
      </c>
      <c r="E46" s="63">
        <f>E47</f>
        <v>454801</v>
      </c>
      <c r="F46" s="92">
        <f t="shared" si="0"/>
        <v>77.08491525423729</v>
      </c>
    </row>
    <row r="47" spans="1:8" s="5" customFormat="1" ht="24" customHeight="1">
      <c r="A47" s="45"/>
      <c r="B47" s="26">
        <v>6434</v>
      </c>
      <c r="C47" s="46" t="s">
        <v>127</v>
      </c>
      <c r="D47" s="150">
        <v>590000</v>
      </c>
      <c r="E47" s="83">
        <v>454801</v>
      </c>
      <c r="F47" s="93"/>
      <c r="H47" s="7"/>
    </row>
    <row r="48" spans="1:6" s="5" customFormat="1" ht="25.5">
      <c r="A48" s="45">
        <v>65</v>
      </c>
      <c r="B48" s="26"/>
      <c r="C48" s="45" t="s">
        <v>128</v>
      </c>
      <c r="D48" s="63">
        <f>D49</f>
        <v>4200000</v>
      </c>
      <c r="E48" s="63">
        <f>E49</f>
        <v>3805591</v>
      </c>
      <c r="F48" s="92">
        <f t="shared" si="0"/>
        <v>90.60930952380953</v>
      </c>
    </row>
    <row r="49" spans="1:6" s="55" customFormat="1" ht="12" customHeight="1">
      <c r="A49" s="84">
        <v>652</v>
      </c>
      <c r="B49" s="53"/>
      <c r="C49" s="47" t="s">
        <v>41</v>
      </c>
      <c r="D49" s="63">
        <f>D50</f>
        <v>4200000</v>
      </c>
      <c r="E49" s="63">
        <f>E50</f>
        <v>3805591</v>
      </c>
      <c r="F49" s="92">
        <f t="shared" si="0"/>
        <v>90.60930952380953</v>
      </c>
    </row>
    <row r="50" spans="1:6" s="5" customFormat="1" ht="12.75" customHeight="1">
      <c r="A50" s="45"/>
      <c r="B50" s="26">
        <v>6526</v>
      </c>
      <c r="C50" s="48" t="s">
        <v>42</v>
      </c>
      <c r="D50" s="151">
        <f>D51+D52</f>
        <v>4200000</v>
      </c>
      <c r="E50" s="38">
        <f>E51+E52</f>
        <v>3805591</v>
      </c>
      <c r="F50" s="92"/>
    </row>
    <row r="51" spans="1:6" s="5" customFormat="1" ht="24.75" customHeight="1" hidden="1">
      <c r="A51" s="45"/>
      <c r="B51" s="26"/>
      <c r="C51" s="48" t="s">
        <v>104</v>
      </c>
      <c r="D51" s="151">
        <v>4200000</v>
      </c>
      <c r="E51" s="38">
        <v>3795329</v>
      </c>
      <c r="F51" s="92">
        <f t="shared" si="0"/>
        <v>90.36497619047618</v>
      </c>
    </row>
    <row r="52" spans="1:6" s="5" customFormat="1" ht="14.25" customHeight="1" hidden="1">
      <c r="A52" s="45"/>
      <c r="B52" s="26"/>
      <c r="C52" s="48" t="s">
        <v>134</v>
      </c>
      <c r="D52" s="151">
        <v>0</v>
      </c>
      <c r="E52" s="38">
        <v>10262</v>
      </c>
      <c r="F52" s="147" t="s">
        <v>137</v>
      </c>
    </row>
    <row r="53" spans="1:6" s="5" customFormat="1" ht="0.75" customHeight="1" hidden="1">
      <c r="A53" s="84"/>
      <c r="B53" s="53"/>
      <c r="C53" s="86" t="s">
        <v>93</v>
      </c>
      <c r="D53" s="63">
        <f>D54+D57</f>
        <v>0</v>
      </c>
      <c r="E53" s="63">
        <f>E54+E57</f>
        <v>0</v>
      </c>
      <c r="F53" s="92" t="e">
        <f t="shared" si="0"/>
        <v>#DIV/0!</v>
      </c>
    </row>
    <row r="54" spans="1:6" s="5" customFormat="1" ht="11.25" customHeight="1" hidden="1">
      <c r="A54" s="84"/>
      <c r="B54" s="53"/>
      <c r="C54" s="47" t="s">
        <v>43</v>
      </c>
      <c r="D54" s="63">
        <f>D55</f>
        <v>0</v>
      </c>
      <c r="E54" s="63">
        <f>E55</f>
        <v>0</v>
      </c>
      <c r="F54" s="92" t="e">
        <f t="shared" si="0"/>
        <v>#DIV/0!</v>
      </c>
    </row>
    <row r="55" spans="1:6" s="5" customFormat="1" ht="17.25" customHeight="1" hidden="1">
      <c r="A55" s="84">
        <v>711</v>
      </c>
      <c r="B55" s="53"/>
      <c r="C55" s="47" t="s">
        <v>45</v>
      </c>
      <c r="D55" s="63">
        <f>D56</f>
        <v>0</v>
      </c>
      <c r="E55" s="63">
        <f>E56</f>
        <v>0</v>
      </c>
      <c r="F55" s="92" t="e">
        <f t="shared" si="0"/>
        <v>#DIV/0!</v>
      </c>
    </row>
    <row r="56" spans="1:6" s="5" customFormat="1" ht="19.5" customHeight="1" hidden="1">
      <c r="A56" s="45"/>
      <c r="B56" s="26">
        <v>7111</v>
      </c>
      <c r="C56" s="48" t="s">
        <v>44</v>
      </c>
      <c r="D56" s="38">
        <v>0</v>
      </c>
      <c r="E56" s="38">
        <v>0</v>
      </c>
      <c r="F56" s="93" t="e">
        <f t="shared" si="0"/>
        <v>#DIV/0!</v>
      </c>
    </row>
    <row r="57" spans="1:6" s="5" customFormat="1" ht="19.5" customHeight="1" hidden="1">
      <c r="A57" s="84"/>
      <c r="B57" s="53"/>
      <c r="C57" s="47" t="s">
        <v>48</v>
      </c>
      <c r="D57" s="63">
        <f>D58+D60</f>
        <v>0</v>
      </c>
      <c r="E57" s="63">
        <f>E58+E60</f>
        <v>0</v>
      </c>
      <c r="F57" s="92" t="e">
        <f t="shared" si="0"/>
        <v>#DIV/0!</v>
      </c>
    </row>
    <row r="58" spans="1:6" s="5" customFormat="1" ht="17.25" customHeight="1" hidden="1">
      <c r="A58" s="84">
        <v>721</v>
      </c>
      <c r="B58" s="53"/>
      <c r="C58" s="47" t="s">
        <v>46</v>
      </c>
      <c r="D58" s="63">
        <f>D59</f>
        <v>0</v>
      </c>
      <c r="E58" s="63">
        <f>E59</f>
        <v>0</v>
      </c>
      <c r="F58" s="92" t="e">
        <f t="shared" si="0"/>
        <v>#DIV/0!</v>
      </c>
    </row>
    <row r="59" spans="1:6" s="5" customFormat="1" ht="14.25" customHeight="1" hidden="1">
      <c r="A59" s="45"/>
      <c r="B59" s="26">
        <v>7212</v>
      </c>
      <c r="C59" s="48" t="s">
        <v>47</v>
      </c>
      <c r="D59" s="38">
        <v>0</v>
      </c>
      <c r="E59" s="38">
        <v>0</v>
      </c>
      <c r="F59" s="93" t="e">
        <f t="shared" si="0"/>
        <v>#DIV/0!</v>
      </c>
    </row>
    <row r="60" spans="1:6" s="55" customFormat="1" ht="15" customHeight="1" hidden="1">
      <c r="A60" s="86">
        <v>723</v>
      </c>
      <c r="B60" s="100"/>
      <c r="C60" s="58" t="s">
        <v>116</v>
      </c>
      <c r="D60" s="61">
        <f>D61</f>
        <v>0</v>
      </c>
      <c r="E60" s="61">
        <f>E61</f>
        <v>0</v>
      </c>
      <c r="F60" s="92" t="e">
        <f t="shared" si="0"/>
        <v>#DIV/0!</v>
      </c>
    </row>
    <row r="61" spans="1:6" s="5" customFormat="1" ht="15" customHeight="1" hidden="1">
      <c r="A61" s="164"/>
      <c r="B61" s="50">
        <v>7231</v>
      </c>
      <c r="C61" s="51" t="s">
        <v>21</v>
      </c>
      <c r="D61" s="7">
        <v>0</v>
      </c>
      <c r="E61" s="7">
        <v>0</v>
      </c>
      <c r="F61" s="93" t="e">
        <f t="shared" si="0"/>
        <v>#DIV/0!</v>
      </c>
    </row>
    <row r="62" spans="1:6" s="62" customFormat="1" ht="15" customHeight="1">
      <c r="A62" s="86"/>
      <c r="B62" s="50"/>
      <c r="D62" s="60"/>
      <c r="E62" s="60"/>
      <c r="F62" s="60"/>
    </row>
    <row r="63" spans="1:3" s="5" customFormat="1" ht="12.75">
      <c r="A63" s="164"/>
      <c r="B63" s="29"/>
      <c r="C63" s="20"/>
    </row>
    <row r="64" spans="1:3" s="5" customFormat="1" ht="12.75">
      <c r="A64" s="164"/>
      <c r="B64" s="28"/>
      <c r="C64" s="25"/>
    </row>
    <row r="65" spans="1:3" s="5" customFormat="1" ht="12.75">
      <c r="A65" s="164"/>
      <c r="B65" s="29"/>
      <c r="C65" s="21"/>
    </row>
    <row r="66" spans="1:3" s="5" customFormat="1" ht="12.75">
      <c r="A66" s="164"/>
      <c r="B66" s="29"/>
      <c r="C66" s="21"/>
    </row>
    <row r="67" spans="1:3" s="5" customFormat="1" ht="12.75">
      <c r="A67" s="164"/>
      <c r="B67" s="31"/>
      <c r="C67" s="16"/>
    </row>
    <row r="68" spans="1:3" s="5" customFormat="1" ht="12.75">
      <c r="A68" s="164"/>
      <c r="B68" s="29"/>
      <c r="C68" s="21"/>
    </row>
    <row r="69" spans="1:3" s="5" customFormat="1" ht="12.75">
      <c r="A69" s="164"/>
      <c r="B69" s="29"/>
      <c r="C69" s="21"/>
    </row>
    <row r="70" spans="1:3" s="5" customFormat="1" ht="12.75">
      <c r="A70" s="164"/>
      <c r="B70" s="29"/>
      <c r="C70" s="21"/>
    </row>
    <row r="71" spans="1:3" s="5" customFormat="1" ht="12.75">
      <c r="A71" s="164"/>
      <c r="B71" s="28"/>
      <c r="C71" s="25"/>
    </row>
    <row r="72" spans="1:3" s="5" customFormat="1" ht="12.75">
      <c r="A72" s="164"/>
      <c r="B72" s="29"/>
      <c r="C72" s="21"/>
    </row>
    <row r="73" spans="1:3" s="5" customFormat="1" ht="12.75">
      <c r="A73" s="164"/>
      <c r="B73" s="28"/>
      <c r="C73" s="25"/>
    </row>
    <row r="74" spans="1:3" s="5" customFormat="1" ht="12.75">
      <c r="A74" s="164"/>
      <c r="B74" s="29"/>
      <c r="C74" s="21"/>
    </row>
    <row r="75" spans="1:3" s="5" customFormat="1" ht="12.75">
      <c r="A75" s="164"/>
      <c r="B75" s="29"/>
      <c r="C75" s="21"/>
    </row>
    <row r="76" spans="1:3" s="5" customFormat="1" ht="12.75">
      <c r="A76" s="164"/>
      <c r="B76" s="29"/>
      <c r="C76" s="21"/>
    </row>
    <row r="77" spans="1:3" s="5" customFormat="1" ht="13.5" customHeight="1">
      <c r="A77" s="164"/>
      <c r="B77" s="29"/>
      <c r="C77" s="21"/>
    </row>
    <row r="78" spans="1:3" s="5" customFormat="1" ht="12.75">
      <c r="A78" s="164"/>
      <c r="B78" s="29"/>
      <c r="C78" s="20"/>
    </row>
    <row r="79" spans="1:3" s="5" customFormat="1" ht="12.75">
      <c r="A79" s="164"/>
      <c r="B79" s="35"/>
      <c r="C79" s="18"/>
    </row>
    <row r="80" spans="1:3" s="5" customFormat="1" ht="12.75" hidden="1">
      <c r="A80" s="164"/>
      <c r="B80" s="29"/>
      <c r="C80" s="21"/>
    </row>
    <row r="81" spans="1:3" s="5" customFormat="1" ht="12.75" hidden="1">
      <c r="A81" s="164"/>
      <c r="B81" s="31"/>
      <c r="C81" s="16"/>
    </row>
    <row r="82" spans="1:3" s="5" customFormat="1" ht="12.75" hidden="1">
      <c r="A82" s="164"/>
      <c r="B82" s="31"/>
      <c r="C82" s="16"/>
    </row>
    <row r="83" spans="1:3" s="5" customFormat="1" ht="12.75" hidden="1">
      <c r="A83" s="164"/>
      <c r="B83" s="29"/>
      <c r="C83" s="21"/>
    </row>
    <row r="84" spans="1:3" s="5" customFormat="1" ht="12.75">
      <c r="A84" s="164"/>
      <c r="B84" s="28"/>
      <c r="C84" s="25"/>
    </row>
    <row r="85" spans="1:3" s="5" customFormat="1" ht="12.75" hidden="1">
      <c r="A85" s="164"/>
      <c r="B85" s="29"/>
      <c r="C85" s="21"/>
    </row>
    <row r="86" spans="1:3" s="5" customFormat="1" ht="12.75" hidden="1">
      <c r="A86" s="164"/>
      <c r="B86" s="29"/>
      <c r="C86" s="21"/>
    </row>
    <row r="87" spans="1:3" s="5" customFormat="1" ht="12.75">
      <c r="A87" s="164"/>
      <c r="B87" s="28"/>
      <c r="C87" s="25"/>
    </row>
    <row r="88" spans="1:3" s="5" customFormat="1" ht="12.75" hidden="1">
      <c r="A88" s="164"/>
      <c r="B88" s="29"/>
      <c r="C88" s="21"/>
    </row>
    <row r="89" spans="1:3" s="5" customFormat="1" ht="12.75" hidden="1">
      <c r="A89" s="164"/>
      <c r="B89" s="31"/>
      <c r="C89" s="16"/>
    </row>
    <row r="90" spans="1:3" s="5" customFormat="1" ht="12.75">
      <c r="A90" s="164"/>
      <c r="B90" s="28"/>
      <c r="C90" s="18"/>
    </row>
    <row r="91" spans="1:3" s="5" customFormat="1" ht="12.75" hidden="1">
      <c r="A91" s="164"/>
      <c r="B91" s="30"/>
      <c r="C91" s="16"/>
    </row>
    <row r="92" spans="1:3" s="5" customFormat="1" ht="12.75">
      <c r="A92" s="164"/>
      <c r="B92" s="28"/>
      <c r="C92" s="25"/>
    </row>
    <row r="93" spans="1:3" s="5" customFormat="1" ht="12.75" hidden="1">
      <c r="A93" s="164"/>
      <c r="B93" s="29"/>
      <c r="C93" s="21"/>
    </row>
    <row r="94" spans="1:3" s="5" customFormat="1" ht="12.75">
      <c r="A94" s="164"/>
      <c r="B94" s="29"/>
      <c r="C94" s="20"/>
    </row>
    <row r="95" spans="1:3" s="5" customFormat="1" ht="12.75">
      <c r="A95" s="164"/>
      <c r="B95" s="30"/>
      <c r="C95" s="25"/>
    </row>
    <row r="96" spans="1:3" s="5" customFormat="1" ht="12.75" hidden="1">
      <c r="A96" s="164"/>
      <c r="B96" s="30"/>
      <c r="C96" s="16"/>
    </row>
    <row r="97" spans="1:3" s="5" customFormat="1" ht="12.75">
      <c r="A97" s="164"/>
      <c r="B97" s="30"/>
      <c r="C97" s="36"/>
    </row>
    <row r="98" spans="1:3" s="5" customFormat="1" ht="12.75">
      <c r="A98" s="164"/>
      <c r="B98" s="28"/>
      <c r="C98" s="24"/>
    </row>
    <row r="99" spans="1:3" s="5" customFormat="1" ht="12.75" hidden="1">
      <c r="A99" s="164"/>
      <c r="B99" s="29"/>
      <c r="C99" s="21"/>
    </row>
    <row r="100" spans="1:3" s="5" customFormat="1" ht="12.75">
      <c r="A100" s="164"/>
      <c r="B100" s="35"/>
      <c r="C100" s="7"/>
    </row>
    <row r="101" spans="1:3" s="5" customFormat="1" ht="11.25" customHeight="1" hidden="1">
      <c r="A101" s="164"/>
      <c r="B101" s="31"/>
      <c r="C101" s="16"/>
    </row>
    <row r="102" spans="1:3" s="5" customFormat="1" ht="24" customHeight="1">
      <c r="A102" s="164"/>
      <c r="B102" s="31"/>
      <c r="C102" s="117"/>
    </row>
    <row r="103" spans="1:3" s="5" customFormat="1" ht="15" customHeight="1">
      <c r="A103" s="164"/>
      <c r="B103" s="31"/>
      <c r="C103" s="117"/>
    </row>
    <row r="104" spans="1:3" s="5" customFormat="1" ht="11.25" customHeight="1">
      <c r="A104" s="164"/>
      <c r="B104" s="35"/>
      <c r="C104" s="18"/>
    </row>
    <row r="105" spans="1:3" s="5" customFormat="1" ht="12.75" hidden="1">
      <c r="A105" s="164"/>
      <c r="B105" s="31"/>
      <c r="C105" s="16"/>
    </row>
    <row r="106" spans="1:3" s="5" customFormat="1" ht="13.5" customHeight="1">
      <c r="A106" s="164"/>
      <c r="B106" s="31"/>
      <c r="C106" s="3"/>
    </row>
    <row r="107" spans="1:3" s="5" customFormat="1" ht="12.75" customHeight="1">
      <c r="A107" s="164"/>
      <c r="B107" s="31"/>
      <c r="C107" s="20"/>
    </row>
    <row r="108" spans="1:3" s="5" customFormat="1" ht="12.75" customHeight="1">
      <c r="A108" s="164"/>
      <c r="B108" s="28"/>
      <c r="C108" s="24"/>
    </row>
    <row r="109" spans="1:3" s="5" customFormat="1" ht="12.75" hidden="1">
      <c r="A109" s="164"/>
      <c r="B109" s="29"/>
      <c r="C109" s="21"/>
    </row>
    <row r="110" s="5" customFormat="1" ht="12.75">
      <c r="A110" s="164"/>
    </row>
    <row r="111" s="5" customFormat="1" ht="12.75">
      <c r="A111" s="164"/>
    </row>
    <row r="112" ht="12.75" hidden="1"/>
    <row r="113" ht="12.75" hidden="1"/>
    <row r="114" ht="19.5" customHeight="1"/>
    <row r="115" ht="15" customHeight="1"/>
    <row r="122" ht="22.5" customHeight="1"/>
    <row r="127" ht="13.5" customHeight="1"/>
    <row r="128" ht="13.5" customHeight="1"/>
    <row r="129" ht="13.5" customHeight="1"/>
    <row r="141" s="39" customFormat="1" ht="18" customHeight="1">
      <c r="A141" s="165"/>
    </row>
    <row r="142" s="62" customFormat="1" ht="28.5" customHeight="1">
      <c r="A142" s="86"/>
    </row>
    <row r="144" s="5" customFormat="1" ht="12.75">
      <c r="A144" s="164"/>
    </row>
    <row r="145" s="5" customFormat="1" ht="12.75">
      <c r="A145" s="164"/>
    </row>
    <row r="146" s="5" customFormat="1" ht="17.25" customHeight="1">
      <c r="A146" s="164"/>
    </row>
    <row r="147" s="5" customFormat="1" ht="13.5" customHeight="1">
      <c r="A147" s="164"/>
    </row>
    <row r="148" s="5" customFormat="1" ht="12.75">
      <c r="A148" s="164"/>
    </row>
    <row r="149" s="5" customFormat="1" ht="12.75">
      <c r="A149" s="164"/>
    </row>
    <row r="150" s="5" customFormat="1" ht="12.75">
      <c r="A150" s="164"/>
    </row>
    <row r="151" s="5" customFormat="1" ht="12.75">
      <c r="A151" s="164"/>
    </row>
    <row r="152" s="5" customFormat="1" ht="12.75">
      <c r="A152" s="164"/>
    </row>
    <row r="153" s="5" customFormat="1" ht="22.5" customHeight="1">
      <c r="A153" s="164"/>
    </row>
    <row r="154" s="5" customFormat="1" ht="22.5" customHeight="1">
      <c r="A154" s="164"/>
    </row>
    <row r="155" spans="1:2" s="5" customFormat="1" ht="12.75">
      <c r="A155" s="164"/>
      <c r="B155" s="32"/>
    </row>
    <row r="156" spans="1:2" s="5" customFormat="1" ht="12.75">
      <c r="A156" s="164"/>
      <c r="B156" s="32"/>
    </row>
    <row r="157" spans="1:2" s="5" customFormat="1" ht="12.75">
      <c r="A157" s="164"/>
      <c r="B157" s="32"/>
    </row>
    <row r="158" spans="1:2" s="5" customFormat="1" ht="12.75">
      <c r="A158" s="164"/>
      <c r="B158" s="32"/>
    </row>
    <row r="159" spans="1:2" s="5" customFormat="1" ht="12.75">
      <c r="A159" s="164"/>
      <c r="B159" s="32"/>
    </row>
    <row r="160" spans="1:2" s="5" customFormat="1" ht="12.75">
      <c r="A160" s="164"/>
      <c r="B160" s="32"/>
    </row>
    <row r="161" spans="1:2" s="5" customFormat="1" ht="12.75">
      <c r="A161" s="164"/>
      <c r="B161" s="32"/>
    </row>
    <row r="162" spans="1:2" s="5" customFormat="1" ht="12.75">
      <c r="A162" s="164"/>
      <c r="B162" s="32"/>
    </row>
    <row r="163" spans="1:2" s="5" customFormat="1" ht="12.75">
      <c r="A163" s="164"/>
      <c r="B163" s="32"/>
    </row>
    <row r="164" spans="1:2" s="5" customFormat="1" ht="12.75">
      <c r="A164" s="164"/>
      <c r="B164" s="32"/>
    </row>
    <row r="165" spans="1:2" s="5" customFormat="1" ht="12.75">
      <c r="A165" s="164"/>
      <c r="B165" s="32"/>
    </row>
    <row r="166" spans="1:2" s="5" customFormat="1" ht="12.75">
      <c r="A166" s="164"/>
      <c r="B166" s="32"/>
    </row>
    <row r="167" spans="1:2" s="5" customFormat="1" ht="12.75">
      <c r="A167" s="164"/>
      <c r="B167" s="32"/>
    </row>
    <row r="168" spans="1:2" s="5" customFormat="1" ht="12.75">
      <c r="A168" s="164"/>
      <c r="B168" s="32"/>
    </row>
    <row r="169" spans="1:2" s="5" customFormat="1" ht="12.75">
      <c r="A169" s="164"/>
      <c r="B169" s="32"/>
    </row>
    <row r="170" spans="1:2" s="5" customFormat="1" ht="12.75">
      <c r="A170" s="164"/>
      <c r="B170" s="32"/>
    </row>
    <row r="171" spans="1:2" s="5" customFormat="1" ht="12.75">
      <c r="A171" s="164"/>
      <c r="B171" s="32"/>
    </row>
    <row r="172" spans="1:2" s="5" customFormat="1" ht="12.75">
      <c r="A172" s="164"/>
      <c r="B172" s="32"/>
    </row>
    <row r="173" spans="1:2" s="5" customFormat="1" ht="12.75">
      <c r="A173" s="164"/>
      <c r="B173" s="32"/>
    </row>
    <row r="174" spans="1:2" s="5" customFormat="1" ht="12.75">
      <c r="A174" s="164"/>
      <c r="B174" s="32"/>
    </row>
    <row r="175" spans="1:2" s="5" customFormat="1" ht="12.75">
      <c r="A175" s="164"/>
      <c r="B175" s="32"/>
    </row>
    <row r="176" spans="1:2" s="5" customFormat="1" ht="12.75">
      <c r="A176" s="164"/>
      <c r="B176" s="32"/>
    </row>
    <row r="177" spans="1:2" s="5" customFormat="1" ht="12.75">
      <c r="A177" s="164"/>
      <c r="B177" s="32"/>
    </row>
    <row r="178" spans="1:2" s="5" customFormat="1" ht="12.75">
      <c r="A178" s="164"/>
      <c r="B178" s="32"/>
    </row>
    <row r="179" spans="1:2" s="5" customFormat="1" ht="12.75">
      <c r="A179" s="164"/>
      <c r="B179" s="32"/>
    </row>
    <row r="180" spans="1:2" s="5" customFormat="1" ht="12.75">
      <c r="A180" s="164"/>
      <c r="B180" s="32"/>
    </row>
    <row r="181" spans="1:2" s="5" customFormat="1" ht="12.75">
      <c r="A181" s="164"/>
      <c r="B181" s="32"/>
    </row>
    <row r="182" spans="1:2" s="5" customFormat="1" ht="12.75">
      <c r="A182" s="164"/>
      <c r="B182" s="32"/>
    </row>
    <row r="183" spans="1:2" s="5" customFormat="1" ht="12.75">
      <c r="A183" s="164"/>
      <c r="B183" s="32"/>
    </row>
    <row r="184" spans="1:2" s="5" customFormat="1" ht="12.75">
      <c r="A184" s="164"/>
      <c r="B184" s="32"/>
    </row>
    <row r="185" spans="1:2" s="5" customFormat="1" ht="12.75">
      <c r="A185" s="164"/>
      <c r="B185" s="32"/>
    </row>
    <row r="186" spans="1:2" s="5" customFormat="1" ht="12.75">
      <c r="A186" s="164"/>
      <c r="B186" s="32"/>
    </row>
    <row r="187" spans="1:2" s="5" customFormat="1" ht="12.75">
      <c r="A187" s="164"/>
      <c r="B187" s="32"/>
    </row>
    <row r="188" spans="1:2" s="5" customFormat="1" ht="12.75">
      <c r="A188" s="164"/>
      <c r="B188" s="32"/>
    </row>
    <row r="189" spans="1:2" s="5" customFormat="1" ht="12.75">
      <c r="A189" s="164"/>
      <c r="B189" s="32"/>
    </row>
    <row r="190" spans="1:2" s="5" customFormat="1" ht="12.75">
      <c r="A190" s="164"/>
      <c r="B190" s="32"/>
    </row>
    <row r="191" spans="1:2" s="5" customFormat="1" ht="12.75">
      <c r="A191" s="164"/>
      <c r="B191" s="32"/>
    </row>
    <row r="192" spans="1:2" s="5" customFormat="1" ht="12.75">
      <c r="A192" s="164"/>
      <c r="B192" s="32"/>
    </row>
    <row r="193" spans="1:2" s="5" customFormat="1" ht="12.75">
      <c r="A193" s="164"/>
      <c r="B193" s="32"/>
    </row>
    <row r="194" spans="1:2" s="5" customFormat="1" ht="12.75">
      <c r="A194" s="164"/>
      <c r="B194" s="32"/>
    </row>
    <row r="195" spans="1:2" s="5" customFormat="1" ht="12.75">
      <c r="A195" s="164"/>
      <c r="B195" s="32"/>
    </row>
    <row r="196" spans="1:2" s="5" customFormat="1" ht="12.75">
      <c r="A196" s="164"/>
      <c r="B196" s="32"/>
    </row>
    <row r="197" spans="1:2" s="5" customFormat="1" ht="12.75">
      <c r="A197" s="164"/>
      <c r="B197" s="32"/>
    </row>
    <row r="198" spans="1:2" s="5" customFormat="1" ht="12.75">
      <c r="A198" s="164"/>
      <c r="B198" s="32"/>
    </row>
    <row r="199" spans="1:2" s="5" customFormat="1" ht="12.75">
      <c r="A199" s="164"/>
      <c r="B199" s="32"/>
    </row>
    <row r="200" spans="1:2" s="5" customFormat="1" ht="12.75">
      <c r="A200" s="164"/>
      <c r="B200" s="32"/>
    </row>
    <row r="201" spans="1:2" s="5" customFormat="1" ht="12.75">
      <c r="A201" s="164"/>
      <c r="B201" s="32"/>
    </row>
    <row r="202" spans="1:2" s="5" customFormat="1" ht="12.75">
      <c r="A202" s="164"/>
      <c r="B202" s="32"/>
    </row>
    <row r="203" spans="1:2" s="5" customFormat="1" ht="12.75">
      <c r="A203" s="164"/>
      <c r="B203" s="32"/>
    </row>
    <row r="204" spans="1:2" s="5" customFormat="1" ht="12.75">
      <c r="A204" s="164"/>
      <c r="B204" s="32"/>
    </row>
    <row r="205" spans="1:2" s="5" customFormat="1" ht="12.75">
      <c r="A205" s="164"/>
      <c r="B205" s="32"/>
    </row>
    <row r="206" spans="1:2" s="5" customFormat="1" ht="12.75">
      <c r="A206" s="164"/>
      <c r="B206" s="32"/>
    </row>
    <row r="207" spans="1:2" s="5" customFormat="1" ht="12.75">
      <c r="A207" s="164"/>
      <c r="B207" s="32"/>
    </row>
    <row r="208" spans="1:2" s="5" customFormat="1" ht="12.75">
      <c r="A208" s="164"/>
      <c r="B208" s="32"/>
    </row>
    <row r="209" spans="1:2" s="5" customFormat="1" ht="12.75">
      <c r="A209" s="164"/>
      <c r="B209" s="32"/>
    </row>
    <row r="210" spans="1:2" s="5" customFormat="1" ht="12.75">
      <c r="A210" s="164"/>
      <c r="B210" s="32"/>
    </row>
    <row r="211" spans="1:2" s="5" customFormat="1" ht="12.75">
      <c r="A211" s="164"/>
      <c r="B211" s="32"/>
    </row>
    <row r="212" spans="1:2" s="5" customFormat="1" ht="12.75">
      <c r="A212" s="164"/>
      <c r="B212" s="32"/>
    </row>
    <row r="213" spans="1:2" s="5" customFormat="1" ht="12.75">
      <c r="A213" s="164"/>
      <c r="B213" s="32"/>
    </row>
    <row r="214" spans="1:2" s="5" customFormat="1" ht="12.75">
      <c r="A214" s="164"/>
      <c r="B214" s="32"/>
    </row>
    <row r="215" spans="1:2" s="5" customFormat="1" ht="12.75">
      <c r="A215" s="164"/>
      <c r="B215" s="32"/>
    </row>
    <row r="216" spans="1:2" s="5" customFormat="1" ht="12.75">
      <c r="A216" s="164"/>
      <c r="B216" s="32"/>
    </row>
    <row r="217" spans="1:2" s="5" customFormat="1" ht="12.75">
      <c r="A217" s="164"/>
      <c r="B217" s="32"/>
    </row>
    <row r="218" spans="1:2" s="5" customFormat="1" ht="12.75">
      <c r="A218" s="164"/>
      <c r="B218" s="32"/>
    </row>
    <row r="219" spans="1:2" s="5" customFormat="1" ht="12.75">
      <c r="A219" s="164"/>
      <c r="B219" s="32"/>
    </row>
    <row r="220" spans="1:2" s="5" customFormat="1" ht="12.75">
      <c r="A220" s="164"/>
      <c r="B220" s="32"/>
    </row>
    <row r="221" spans="1:2" s="5" customFormat="1" ht="12.75">
      <c r="A221" s="164"/>
      <c r="B221" s="32"/>
    </row>
    <row r="222" spans="1:2" s="5" customFormat="1" ht="12.75">
      <c r="A222" s="164"/>
      <c r="B222" s="32"/>
    </row>
    <row r="223" spans="1:2" s="5" customFormat="1" ht="12.75">
      <c r="A223" s="164"/>
      <c r="B223" s="32"/>
    </row>
    <row r="224" spans="1:2" s="5" customFormat="1" ht="12.75">
      <c r="A224" s="164"/>
      <c r="B224" s="32"/>
    </row>
    <row r="225" spans="1:2" s="5" customFormat="1" ht="12.75">
      <c r="A225" s="164"/>
      <c r="B225" s="32"/>
    </row>
    <row r="226" spans="1:2" s="5" customFormat="1" ht="12.75">
      <c r="A226" s="164"/>
      <c r="B226" s="32"/>
    </row>
    <row r="227" spans="1:2" s="5" customFormat="1" ht="12.75">
      <c r="A227" s="164"/>
      <c r="B227" s="32"/>
    </row>
    <row r="228" spans="1:2" s="5" customFormat="1" ht="12.75">
      <c r="A228" s="164"/>
      <c r="B228" s="32"/>
    </row>
    <row r="229" spans="1:2" s="5" customFormat="1" ht="12.75">
      <c r="A229" s="164"/>
      <c r="B229" s="32"/>
    </row>
    <row r="230" spans="1:2" s="5" customFormat="1" ht="12.75">
      <c r="A230" s="164"/>
      <c r="B230" s="32"/>
    </row>
    <row r="231" spans="1:2" s="5" customFormat="1" ht="12.75">
      <c r="A231" s="164"/>
      <c r="B231" s="32"/>
    </row>
    <row r="232" spans="1:2" s="5" customFormat="1" ht="12.75">
      <c r="A232" s="164"/>
      <c r="B232" s="32"/>
    </row>
    <row r="233" spans="1:2" s="5" customFormat="1" ht="12.75">
      <c r="A233" s="164"/>
      <c r="B233" s="32"/>
    </row>
    <row r="234" spans="1:2" s="5" customFormat="1" ht="12.75">
      <c r="A234" s="164"/>
      <c r="B234" s="32"/>
    </row>
    <row r="235" spans="1:2" s="5" customFormat="1" ht="12.75">
      <c r="A235" s="164"/>
      <c r="B235" s="32"/>
    </row>
    <row r="236" spans="1:2" s="5" customFormat="1" ht="12.75">
      <c r="A236" s="164"/>
      <c r="B236" s="32"/>
    </row>
    <row r="237" spans="1:2" s="5" customFormat="1" ht="12.75">
      <c r="A237" s="164"/>
      <c r="B237" s="32"/>
    </row>
    <row r="238" spans="1:2" s="5" customFormat="1" ht="12.75">
      <c r="A238" s="164"/>
      <c r="B238" s="32"/>
    </row>
    <row r="239" spans="1:2" s="5" customFormat="1" ht="12.75">
      <c r="A239" s="164"/>
      <c r="B239" s="32"/>
    </row>
    <row r="240" spans="1:2" s="5" customFormat="1" ht="12.75">
      <c r="A240" s="164"/>
      <c r="B240" s="32"/>
    </row>
    <row r="241" spans="1:2" s="5" customFormat="1" ht="12.75">
      <c r="A241" s="164"/>
      <c r="B241" s="32"/>
    </row>
    <row r="242" spans="1:2" s="5" customFormat="1" ht="12.75">
      <c r="A242" s="164"/>
      <c r="B242" s="32"/>
    </row>
    <row r="243" spans="1:2" s="5" customFormat="1" ht="12.75">
      <c r="A243" s="164"/>
      <c r="B243" s="32"/>
    </row>
    <row r="244" spans="1:2" s="5" customFormat="1" ht="12.75">
      <c r="A244" s="164"/>
      <c r="B244" s="32"/>
    </row>
    <row r="245" spans="1:2" s="5" customFormat="1" ht="12.75">
      <c r="A245" s="164"/>
      <c r="B245" s="32"/>
    </row>
    <row r="246" spans="1:2" s="5" customFormat="1" ht="12.75">
      <c r="A246" s="164"/>
      <c r="B246" s="32"/>
    </row>
    <row r="247" spans="1:2" s="5" customFormat="1" ht="12.75">
      <c r="A247" s="164"/>
      <c r="B247" s="32"/>
    </row>
    <row r="248" spans="1:2" s="5" customFormat="1" ht="12.75">
      <c r="A248" s="164"/>
      <c r="B248" s="32"/>
    </row>
    <row r="249" spans="1:2" s="5" customFormat="1" ht="12.75">
      <c r="A249" s="164"/>
      <c r="B249" s="32"/>
    </row>
    <row r="250" spans="1:2" s="5" customFormat="1" ht="12.75">
      <c r="A250" s="164"/>
      <c r="B250" s="32"/>
    </row>
    <row r="251" spans="1:2" s="5" customFormat="1" ht="12.75">
      <c r="A251" s="164"/>
      <c r="B251" s="32"/>
    </row>
    <row r="252" spans="1:2" s="5" customFormat="1" ht="12.75">
      <c r="A252" s="164"/>
      <c r="B252" s="32"/>
    </row>
    <row r="253" spans="1:2" s="5" customFormat="1" ht="12.75">
      <c r="A253" s="164"/>
      <c r="B253" s="32"/>
    </row>
    <row r="254" spans="1:2" s="5" customFormat="1" ht="12.75">
      <c r="A254" s="164"/>
      <c r="B254" s="32"/>
    </row>
    <row r="255" spans="1:2" s="5" customFormat="1" ht="12.75">
      <c r="A255" s="164"/>
      <c r="B255" s="32"/>
    </row>
    <row r="256" spans="1:2" s="5" customFormat="1" ht="12.75">
      <c r="A256" s="164"/>
      <c r="B256" s="32"/>
    </row>
    <row r="257" spans="1:2" s="5" customFormat="1" ht="12.75">
      <c r="A257" s="164"/>
      <c r="B257" s="32"/>
    </row>
    <row r="258" spans="1:2" s="5" customFormat="1" ht="12.75">
      <c r="A258" s="164"/>
      <c r="B258" s="32"/>
    </row>
    <row r="259" spans="1:2" s="5" customFormat="1" ht="12.75">
      <c r="A259" s="164"/>
      <c r="B259" s="32"/>
    </row>
    <row r="260" spans="1:2" s="5" customFormat="1" ht="12.75">
      <c r="A260" s="164"/>
      <c r="B260" s="32"/>
    </row>
    <row r="261" spans="1:2" s="5" customFormat="1" ht="12.75">
      <c r="A261" s="164"/>
      <c r="B261" s="32"/>
    </row>
    <row r="262" spans="1:2" s="5" customFormat="1" ht="12.75">
      <c r="A262" s="164"/>
      <c r="B262" s="32"/>
    </row>
    <row r="263" spans="1:2" s="5" customFormat="1" ht="12.75">
      <c r="A263" s="164"/>
      <c r="B263" s="32"/>
    </row>
    <row r="264" spans="1:2" s="5" customFormat="1" ht="12.75">
      <c r="A264" s="164"/>
      <c r="B264" s="32"/>
    </row>
    <row r="265" spans="1:2" s="5" customFormat="1" ht="12.75">
      <c r="A265" s="164"/>
      <c r="B265" s="32"/>
    </row>
    <row r="266" spans="1:2" s="5" customFormat="1" ht="12.75">
      <c r="A266" s="164"/>
      <c r="B266" s="32"/>
    </row>
    <row r="267" spans="1:2" s="5" customFormat="1" ht="12.75">
      <c r="A267" s="164"/>
      <c r="B267" s="32"/>
    </row>
    <row r="268" spans="1:2" s="5" customFormat="1" ht="12.75">
      <c r="A268" s="164"/>
      <c r="B268" s="32"/>
    </row>
    <row r="269" spans="1:2" s="5" customFormat="1" ht="12.75">
      <c r="A269" s="164"/>
      <c r="B269" s="32"/>
    </row>
    <row r="270" spans="1:2" s="5" customFormat="1" ht="12.75">
      <c r="A270" s="164"/>
      <c r="B270" s="32"/>
    </row>
    <row r="271" spans="1:2" s="5" customFormat="1" ht="12.75">
      <c r="A271" s="164"/>
      <c r="B271" s="32"/>
    </row>
    <row r="272" spans="1:2" s="5" customFormat="1" ht="12.75">
      <c r="A272" s="164"/>
      <c r="B272" s="32"/>
    </row>
    <row r="273" spans="1:2" s="5" customFormat="1" ht="12.75">
      <c r="A273" s="164"/>
      <c r="B273" s="32"/>
    </row>
    <row r="274" spans="1:2" s="5" customFormat="1" ht="12.75">
      <c r="A274" s="164"/>
      <c r="B274" s="32"/>
    </row>
    <row r="275" spans="1:2" s="5" customFormat="1" ht="12.75">
      <c r="A275" s="164"/>
      <c r="B275" s="32"/>
    </row>
    <row r="276" spans="1:2" s="5" customFormat="1" ht="12.75">
      <c r="A276" s="164"/>
      <c r="B276" s="32"/>
    </row>
    <row r="277" spans="1:2" s="5" customFormat="1" ht="12.75">
      <c r="A277" s="164"/>
      <c r="B277" s="32"/>
    </row>
    <row r="278" spans="1:2" s="5" customFormat="1" ht="12.75">
      <c r="A278" s="164"/>
      <c r="B278" s="32"/>
    </row>
    <row r="279" spans="1:2" s="5" customFormat="1" ht="12.75">
      <c r="A279" s="164"/>
      <c r="B279" s="32"/>
    </row>
    <row r="280" spans="1:2" s="5" customFormat="1" ht="12.75">
      <c r="A280" s="164"/>
      <c r="B280" s="32"/>
    </row>
    <row r="281" spans="1:2" s="5" customFormat="1" ht="12.75">
      <c r="A281" s="164"/>
      <c r="B281" s="32"/>
    </row>
    <row r="282" spans="1:2" s="5" customFormat="1" ht="12.75">
      <c r="A282" s="164"/>
      <c r="B282" s="32"/>
    </row>
    <row r="283" spans="1:2" s="5" customFormat="1" ht="12.75">
      <c r="A283" s="164"/>
      <c r="B283" s="32"/>
    </row>
    <row r="284" spans="1:2" s="5" customFormat="1" ht="12.75">
      <c r="A284" s="164"/>
      <c r="B284" s="32"/>
    </row>
    <row r="285" spans="1:2" s="5" customFormat="1" ht="12.75">
      <c r="A285" s="164"/>
      <c r="B285" s="32"/>
    </row>
    <row r="286" spans="1:2" s="5" customFormat="1" ht="12.75">
      <c r="A286" s="164"/>
      <c r="B286" s="32"/>
    </row>
    <row r="287" spans="1:2" s="5" customFormat="1" ht="12.75">
      <c r="A287" s="164"/>
      <c r="B287" s="32"/>
    </row>
    <row r="288" spans="1:2" s="5" customFormat="1" ht="12.75">
      <c r="A288" s="164"/>
      <c r="B288" s="32"/>
    </row>
    <row r="289" spans="1:2" s="5" customFormat="1" ht="12.75">
      <c r="A289" s="164"/>
      <c r="B289" s="32"/>
    </row>
    <row r="290" spans="1:2" s="5" customFormat="1" ht="12.75">
      <c r="A290" s="164"/>
      <c r="B290" s="32"/>
    </row>
    <row r="291" spans="1:2" s="5" customFormat="1" ht="12.75">
      <c r="A291" s="164"/>
      <c r="B291" s="32"/>
    </row>
    <row r="292" spans="1:2" s="5" customFormat="1" ht="12.75">
      <c r="A292" s="164"/>
      <c r="B292" s="32"/>
    </row>
    <row r="293" spans="1:2" s="5" customFormat="1" ht="12.75">
      <c r="A293" s="164"/>
      <c r="B293" s="32"/>
    </row>
    <row r="294" spans="1:2" s="5" customFormat="1" ht="12.75">
      <c r="A294" s="164"/>
      <c r="B294" s="32"/>
    </row>
    <row r="295" spans="1:2" s="5" customFormat="1" ht="12.75">
      <c r="A295" s="164"/>
      <c r="B295" s="32"/>
    </row>
    <row r="296" spans="1:2" s="5" customFormat="1" ht="12.75">
      <c r="A296" s="164"/>
      <c r="B296" s="32"/>
    </row>
    <row r="297" spans="1:2" s="5" customFormat="1" ht="12.75">
      <c r="A297" s="164"/>
      <c r="B297" s="32"/>
    </row>
    <row r="298" spans="1:2" s="5" customFormat="1" ht="12.75">
      <c r="A298" s="164"/>
      <c r="B298" s="32"/>
    </row>
    <row r="299" spans="1:2" s="5" customFormat="1" ht="12.75">
      <c r="A299" s="164"/>
      <c r="B299" s="32"/>
    </row>
    <row r="300" spans="1:2" s="5" customFormat="1" ht="12.75">
      <c r="A300" s="164"/>
      <c r="B300" s="32"/>
    </row>
    <row r="301" spans="1:2" s="5" customFormat="1" ht="12.75">
      <c r="A301" s="164"/>
      <c r="B301" s="32"/>
    </row>
    <row r="302" spans="1:2" s="5" customFormat="1" ht="12.75">
      <c r="A302" s="164"/>
      <c r="B302" s="32"/>
    </row>
    <row r="303" spans="1:2" s="5" customFormat="1" ht="12.75">
      <c r="A303" s="164"/>
      <c r="B303" s="32"/>
    </row>
    <row r="304" spans="1:2" s="5" customFormat="1" ht="12.75">
      <c r="A304" s="164"/>
      <c r="B304" s="32"/>
    </row>
    <row r="305" spans="1:2" s="5" customFormat="1" ht="12.75">
      <c r="A305" s="164"/>
      <c r="B305" s="32"/>
    </row>
    <row r="306" spans="1:2" s="5" customFormat="1" ht="12.75">
      <c r="A306" s="164"/>
      <c r="B306" s="32"/>
    </row>
    <row r="307" spans="1:2" s="5" customFormat="1" ht="12.75">
      <c r="A307" s="164"/>
      <c r="B307" s="32"/>
    </row>
    <row r="308" spans="1:2" s="5" customFormat="1" ht="12.75">
      <c r="A308" s="164"/>
      <c r="B308" s="32"/>
    </row>
    <row r="309" spans="1:2" s="5" customFormat="1" ht="12.75">
      <c r="A309" s="164"/>
      <c r="B309" s="32"/>
    </row>
    <row r="310" spans="1:2" s="5" customFormat="1" ht="12.75">
      <c r="A310" s="164"/>
      <c r="B310" s="32"/>
    </row>
    <row r="311" spans="1:2" s="5" customFormat="1" ht="12.75">
      <c r="A311" s="164"/>
      <c r="B311" s="32"/>
    </row>
    <row r="312" spans="1:2" s="5" customFormat="1" ht="12.75">
      <c r="A312" s="164"/>
      <c r="B312" s="32"/>
    </row>
    <row r="313" spans="1:2" s="5" customFormat="1" ht="12.75">
      <c r="A313" s="164"/>
      <c r="B313" s="32"/>
    </row>
    <row r="314" spans="1:2" s="5" customFormat="1" ht="12.75">
      <c r="A314" s="164"/>
      <c r="B314" s="32"/>
    </row>
    <row r="315" spans="1:2" s="5" customFormat="1" ht="12.75">
      <c r="A315" s="164"/>
      <c r="B315" s="32"/>
    </row>
    <row r="316" spans="1:2" s="5" customFormat="1" ht="12.75">
      <c r="A316" s="164"/>
      <c r="B316" s="32"/>
    </row>
    <row r="317" spans="1:2" s="5" customFormat="1" ht="12.75">
      <c r="A317" s="164"/>
      <c r="B317" s="32"/>
    </row>
    <row r="318" spans="1:2" s="5" customFormat="1" ht="12.75">
      <c r="A318" s="164"/>
      <c r="B318" s="32"/>
    </row>
    <row r="319" spans="1:2" s="5" customFormat="1" ht="12.75">
      <c r="A319" s="164"/>
      <c r="B319" s="32"/>
    </row>
    <row r="320" spans="1:2" s="5" customFormat="1" ht="12.75">
      <c r="A320" s="164"/>
      <c r="B320" s="32"/>
    </row>
    <row r="321" spans="1:2" s="5" customFormat="1" ht="12.75">
      <c r="A321" s="164"/>
      <c r="B321" s="32"/>
    </row>
    <row r="322" spans="1:2" s="5" customFormat="1" ht="12.75">
      <c r="A322" s="164"/>
      <c r="B322" s="32"/>
    </row>
    <row r="323" spans="1:2" s="5" customFormat="1" ht="12.75">
      <c r="A323" s="164"/>
      <c r="B323" s="32"/>
    </row>
    <row r="324" spans="1:2" s="5" customFormat="1" ht="12.75">
      <c r="A324" s="164"/>
      <c r="B324" s="32"/>
    </row>
    <row r="325" spans="1:2" s="5" customFormat="1" ht="12.75">
      <c r="A325" s="164"/>
      <c r="B325" s="32"/>
    </row>
    <row r="326" spans="1:2" s="5" customFormat="1" ht="12.75">
      <c r="A326" s="164"/>
      <c r="B326" s="32"/>
    </row>
    <row r="327" spans="1:2" s="5" customFormat="1" ht="12.75">
      <c r="A327" s="164"/>
      <c r="B327" s="32"/>
    </row>
    <row r="328" spans="1:2" s="5" customFormat="1" ht="12.75">
      <c r="A328" s="164"/>
      <c r="B328" s="32"/>
    </row>
    <row r="329" spans="1:2" s="5" customFormat="1" ht="12.75">
      <c r="A329" s="164"/>
      <c r="B329" s="32"/>
    </row>
    <row r="330" spans="1:2" s="5" customFormat="1" ht="12.75">
      <c r="A330" s="164"/>
      <c r="B330" s="32"/>
    </row>
    <row r="331" spans="1:2" s="5" customFormat="1" ht="12.75">
      <c r="A331" s="164"/>
      <c r="B331" s="32"/>
    </row>
    <row r="332" spans="1:2" s="5" customFormat="1" ht="12.75">
      <c r="A332" s="164"/>
      <c r="B332" s="32"/>
    </row>
    <row r="333" spans="1:2" s="5" customFormat="1" ht="12.75">
      <c r="A333" s="164"/>
      <c r="B333" s="32"/>
    </row>
    <row r="334" spans="1:2" s="5" customFormat="1" ht="12.75">
      <c r="A334" s="164"/>
      <c r="B334" s="32"/>
    </row>
    <row r="335" spans="1:2" s="5" customFormat="1" ht="12.75">
      <c r="A335" s="164"/>
      <c r="B335" s="32"/>
    </row>
    <row r="336" spans="1:2" s="5" customFormat="1" ht="12.75">
      <c r="A336" s="164"/>
      <c r="B336" s="32"/>
    </row>
    <row r="337" spans="1:2" s="5" customFormat="1" ht="12.75">
      <c r="A337" s="164"/>
      <c r="B337" s="32"/>
    </row>
    <row r="338" spans="1:2" s="5" customFormat="1" ht="12.75">
      <c r="A338" s="164"/>
      <c r="B338" s="32"/>
    </row>
    <row r="339" spans="1:2" s="5" customFormat="1" ht="12.75">
      <c r="A339" s="164"/>
      <c r="B339" s="32"/>
    </row>
    <row r="340" spans="1:2" s="5" customFormat="1" ht="12.75">
      <c r="A340" s="164"/>
      <c r="B340" s="32"/>
    </row>
    <row r="341" spans="1:2" s="5" customFormat="1" ht="12.75">
      <c r="A341" s="164"/>
      <c r="B341" s="32"/>
    </row>
    <row r="342" spans="1:2" s="5" customFormat="1" ht="12.75">
      <c r="A342" s="164"/>
      <c r="B342" s="32"/>
    </row>
    <row r="343" spans="1:2" s="5" customFormat="1" ht="12.75">
      <c r="A343" s="164"/>
      <c r="B343" s="32"/>
    </row>
    <row r="344" spans="1:2" s="5" customFormat="1" ht="12.75">
      <c r="A344" s="164"/>
      <c r="B344" s="32"/>
    </row>
    <row r="345" spans="1:2" s="5" customFormat="1" ht="12.75">
      <c r="A345" s="164"/>
      <c r="B345" s="32"/>
    </row>
    <row r="346" spans="1:2" s="5" customFormat="1" ht="12.75">
      <c r="A346" s="164"/>
      <c r="B346" s="32"/>
    </row>
    <row r="347" spans="1:2" s="5" customFormat="1" ht="12.75">
      <c r="A347" s="164"/>
      <c r="B347" s="32"/>
    </row>
    <row r="348" spans="1:2" s="5" customFormat="1" ht="12.75">
      <c r="A348" s="164"/>
      <c r="B348" s="32"/>
    </row>
    <row r="349" spans="1:2" s="5" customFormat="1" ht="12.75">
      <c r="A349" s="164"/>
      <c r="B349" s="32"/>
    </row>
    <row r="350" spans="1:2" s="5" customFormat="1" ht="12.75">
      <c r="A350" s="164"/>
      <c r="B350" s="32"/>
    </row>
    <row r="351" spans="1:2" s="5" customFormat="1" ht="12.75">
      <c r="A351" s="164"/>
      <c r="B351" s="32"/>
    </row>
    <row r="352" spans="1:2" s="5" customFormat="1" ht="12.75">
      <c r="A352" s="164"/>
      <c r="B352" s="32"/>
    </row>
    <row r="353" spans="1:2" s="5" customFormat="1" ht="12.75">
      <c r="A353" s="164"/>
      <c r="B353" s="32"/>
    </row>
    <row r="354" spans="1:2" s="5" customFormat="1" ht="12.75">
      <c r="A354" s="164"/>
      <c r="B354" s="32"/>
    </row>
    <row r="355" spans="1:2" s="5" customFormat="1" ht="12.75">
      <c r="A355" s="164"/>
      <c r="B355" s="32"/>
    </row>
    <row r="356" spans="1:2" s="5" customFormat="1" ht="12.75">
      <c r="A356" s="164"/>
      <c r="B356" s="32"/>
    </row>
    <row r="357" spans="1:2" s="5" customFormat="1" ht="12.75">
      <c r="A357" s="164"/>
      <c r="B357" s="32"/>
    </row>
    <row r="358" spans="1:2" s="5" customFormat="1" ht="12.75">
      <c r="A358" s="164"/>
      <c r="B358" s="32"/>
    </row>
    <row r="359" spans="1:2" s="5" customFormat="1" ht="12.75">
      <c r="A359" s="164"/>
      <c r="B359" s="32"/>
    </row>
    <row r="360" spans="1:2" s="5" customFormat="1" ht="12.75">
      <c r="A360" s="164"/>
      <c r="B360" s="32"/>
    </row>
    <row r="361" spans="1:2" s="5" customFormat="1" ht="12.75">
      <c r="A361" s="164"/>
      <c r="B361" s="32"/>
    </row>
    <row r="362" spans="1:2" s="5" customFormat="1" ht="12.75">
      <c r="A362" s="164"/>
      <c r="B362" s="32"/>
    </row>
    <row r="363" spans="1:2" s="5" customFormat="1" ht="12.75">
      <c r="A363" s="164"/>
      <c r="B363" s="32"/>
    </row>
    <row r="364" spans="1:2" s="5" customFormat="1" ht="12.75">
      <c r="A364" s="164"/>
      <c r="B364" s="32"/>
    </row>
    <row r="365" spans="1:2" s="5" customFormat="1" ht="12.75">
      <c r="A365" s="164"/>
      <c r="B365" s="32"/>
    </row>
    <row r="366" spans="1:2" s="5" customFormat="1" ht="12.75">
      <c r="A366" s="164"/>
      <c r="B366" s="32"/>
    </row>
    <row r="367" spans="1:2" s="5" customFormat="1" ht="12.75">
      <c r="A367" s="164"/>
      <c r="B367" s="32"/>
    </row>
    <row r="368" spans="1:2" s="5" customFormat="1" ht="12.75">
      <c r="A368" s="164"/>
      <c r="B368" s="32"/>
    </row>
    <row r="369" spans="1:2" s="5" customFormat="1" ht="12.75">
      <c r="A369" s="164"/>
      <c r="B369" s="32"/>
    </row>
    <row r="370" spans="1:2" s="5" customFormat="1" ht="12.75">
      <c r="A370" s="164"/>
      <c r="B370" s="32"/>
    </row>
    <row r="371" spans="1:2" s="5" customFormat="1" ht="12.75">
      <c r="A371" s="164"/>
      <c r="B371" s="32"/>
    </row>
    <row r="372" spans="1:2" s="5" customFormat="1" ht="12.75">
      <c r="A372" s="164"/>
      <c r="B372" s="32"/>
    </row>
    <row r="373" spans="1:2" s="5" customFormat="1" ht="12.75">
      <c r="A373" s="164"/>
      <c r="B373" s="32"/>
    </row>
    <row r="374" spans="1:2" s="5" customFormat="1" ht="12.75">
      <c r="A374" s="164"/>
      <c r="B374" s="32"/>
    </row>
    <row r="375" spans="1:2" s="5" customFormat="1" ht="12.75">
      <c r="A375" s="164"/>
      <c r="B375" s="32"/>
    </row>
    <row r="376" spans="1:2" s="5" customFormat="1" ht="12.75">
      <c r="A376" s="164"/>
      <c r="B376" s="32"/>
    </row>
    <row r="377" spans="1:2" s="5" customFormat="1" ht="12.75">
      <c r="A377" s="164"/>
      <c r="B377" s="32"/>
    </row>
    <row r="378" spans="1:2" s="5" customFormat="1" ht="12.75">
      <c r="A378" s="164"/>
      <c r="B378" s="32"/>
    </row>
    <row r="379" spans="1:2" s="5" customFormat="1" ht="12.75">
      <c r="A379" s="164"/>
      <c r="B379" s="32"/>
    </row>
    <row r="380" spans="1:2" s="5" customFormat="1" ht="12.75">
      <c r="A380" s="164"/>
      <c r="B380" s="32"/>
    </row>
  </sheetData>
  <sheetProtection/>
  <mergeCells count="2">
    <mergeCell ref="A1:F1"/>
    <mergeCell ref="A2:F2"/>
  </mergeCells>
  <printOptions horizontalCentered="1"/>
  <pageMargins left="0.1968503937007874" right="0.1968503937007874" top="0.6299212598425197" bottom="0.6299212598425197" header="0.31496062992125984" footer="0.31496062992125984"/>
  <pageSetup firstPageNumber="512" useFirstPageNumber="1" horizontalDpi="600" verticalDpi="600" orientation="portrait" paperSize="9" scale="90" r:id="rId1"/>
  <headerFooter alignWithMargins="0">
    <oddFooter>&amp;C&amp;P</oddFooter>
  </headerFooter>
  <ignoredErrors>
    <ignoredError sqref="D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C2" sqref="C2"/>
    </sheetView>
  </sheetViews>
  <sheetFormatPr defaultColWidth="11.421875" defaultRowHeight="12.75"/>
  <cols>
    <col min="1" max="1" width="4.8515625" style="172" customWidth="1"/>
    <col min="2" max="2" width="5.57421875" style="77" customWidth="1"/>
    <col min="3" max="3" width="49.7109375" style="0" customWidth="1"/>
    <col min="4" max="5" width="12.8515625" style="0" customWidth="1"/>
    <col min="6" max="6" width="8.00390625" style="0" customWidth="1"/>
  </cols>
  <sheetData>
    <row r="1" spans="1:6" s="5" customFormat="1" ht="38.25" customHeight="1">
      <c r="A1" s="185" t="s">
        <v>103</v>
      </c>
      <c r="B1" s="185"/>
      <c r="C1" s="185"/>
      <c r="D1" s="185"/>
      <c r="E1" s="185"/>
      <c r="F1" s="185"/>
    </row>
    <row r="2" spans="1:6" s="122" customFormat="1" ht="28.5" customHeight="1">
      <c r="A2" s="166"/>
      <c r="B2" s="27"/>
      <c r="C2" s="167" t="s">
        <v>142</v>
      </c>
      <c r="D2" s="168" t="s">
        <v>139</v>
      </c>
      <c r="E2" s="169" t="s">
        <v>140</v>
      </c>
      <c r="F2" s="170" t="s">
        <v>141</v>
      </c>
    </row>
    <row r="3" spans="1:8" s="5" customFormat="1" ht="24.75" customHeight="1">
      <c r="A3" s="164">
        <v>3</v>
      </c>
      <c r="B3" s="135"/>
      <c r="C3" s="136" t="s">
        <v>89</v>
      </c>
      <c r="D3" s="3">
        <f>D4+D12+D37+D42+D45</f>
        <v>82530500</v>
      </c>
      <c r="E3" s="3">
        <f>E4+E12+E37+E42+E45</f>
        <v>77246319</v>
      </c>
      <c r="F3" s="92">
        <f>E3/D3*100</f>
        <v>93.59729918030304</v>
      </c>
      <c r="G3" s="7"/>
      <c r="H3" s="7"/>
    </row>
    <row r="4" spans="1:8" s="5" customFormat="1" ht="13.5" customHeight="1">
      <c r="A4" s="171">
        <v>31</v>
      </c>
      <c r="B4" s="72"/>
      <c r="C4" s="49" t="s">
        <v>51</v>
      </c>
      <c r="D4" s="3">
        <f>D5+D7+D9</f>
        <v>7327000</v>
      </c>
      <c r="E4" s="3">
        <f>E5+E7+E9</f>
        <v>3644089</v>
      </c>
      <c r="F4" s="92">
        <f>E4/D4*100</f>
        <v>49.73507574723625</v>
      </c>
      <c r="G4" s="7"/>
      <c r="H4" s="7"/>
    </row>
    <row r="5" spans="1:6" s="55" customFormat="1" ht="12.75">
      <c r="A5" s="171">
        <v>311</v>
      </c>
      <c r="B5" s="72"/>
      <c r="C5" s="137" t="s">
        <v>130</v>
      </c>
      <c r="D5" s="61">
        <f>D6</f>
        <v>5950000</v>
      </c>
      <c r="E5" s="61">
        <f>E6</f>
        <v>3023084</v>
      </c>
      <c r="F5" s="92">
        <f>E5/D5*100</f>
        <v>50.80813445378152</v>
      </c>
    </row>
    <row r="6" spans="1:6" s="62" customFormat="1" ht="13.5" customHeight="1">
      <c r="A6" s="171"/>
      <c r="B6" s="73">
        <v>3111</v>
      </c>
      <c r="C6" s="51" t="s">
        <v>52</v>
      </c>
      <c r="D6" s="152">
        <f>'posebni dio'!C12+'posebni dio'!C71</f>
        <v>5950000</v>
      </c>
      <c r="E6" s="60">
        <f>'posebni dio'!D12+'posebni dio'!D71</f>
        <v>3023084</v>
      </c>
      <c r="F6" s="93"/>
    </row>
    <row r="7" spans="1:6" s="55" customFormat="1" ht="12" customHeight="1">
      <c r="A7" s="171">
        <v>312</v>
      </c>
      <c r="B7" s="72"/>
      <c r="C7" s="49" t="s">
        <v>53</v>
      </c>
      <c r="D7" s="61">
        <f>D8</f>
        <v>360000</v>
      </c>
      <c r="E7" s="61">
        <f>E8</f>
        <v>103809</v>
      </c>
      <c r="F7" s="92">
        <f>E7/D7*100</f>
        <v>28.835833333333333</v>
      </c>
    </row>
    <row r="8" spans="1:6" s="62" customFormat="1" ht="12" customHeight="1">
      <c r="A8" s="171"/>
      <c r="B8" s="73">
        <v>3121</v>
      </c>
      <c r="C8" s="51" t="s">
        <v>53</v>
      </c>
      <c r="D8" s="152">
        <f>'posebni dio'!C14+'posebni dio'!C73</f>
        <v>360000</v>
      </c>
      <c r="E8" s="60">
        <f>'posebni dio'!D14+'posebni dio'!D73</f>
        <v>103809</v>
      </c>
      <c r="F8" s="93"/>
    </row>
    <row r="9" spans="1:6" s="55" customFormat="1" ht="12.75">
      <c r="A9" s="171">
        <v>313</v>
      </c>
      <c r="B9" s="72"/>
      <c r="C9" s="49" t="s">
        <v>54</v>
      </c>
      <c r="D9" s="61">
        <f>D10+D11</f>
        <v>1017000</v>
      </c>
      <c r="E9" s="61">
        <f>E10+E11</f>
        <v>517196</v>
      </c>
      <c r="F9" s="92">
        <f>E9/D9*100</f>
        <v>50.855063913470985</v>
      </c>
    </row>
    <row r="10" spans="1:6" s="5" customFormat="1" ht="14.25" customHeight="1">
      <c r="A10" s="172"/>
      <c r="B10" s="73">
        <v>3132</v>
      </c>
      <c r="C10" s="51" t="s">
        <v>122</v>
      </c>
      <c r="D10" s="152">
        <f>'posebni dio'!C16+'posebni dio'!C75</f>
        <v>915000</v>
      </c>
      <c r="E10" s="60">
        <f>'posebni dio'!D16+'posebni dio'!D75</f>
        <v>464026</v>
      </c>
      <c r="F10" s="93"/>
    </row>
    <row r="11" spans="1:6" s="5" customFormat="1" ht="13.5" customHeight="1">
      <c r="A11" s="172"/>
      <c r="B11" s="73">
        <v>3133</v>
      </c>
      <c r="C11" s="51" t="s">
        <v>123</v>
      </c>
      <c r="D11" s="152">
        <f>'posebni dio'!C17+'posebni dio'!C76</f>
        <v>102000</v>
      </c>
      <c r="E11" s="60">
        <f>'posebni dio'!D17+'posebni dio'!D76</f>
        <v>53170</v>
      </c>
      <c r="F11" s="93"/>
    </row>
    <row r="12" spans="1:6" s="5" customFormat="1" ht="13.5" customHeight="1">
      <c r="A12" s="172">
        <v>32</v>
      </c>
      <c r="B12" s="70"/>
      <c r="C12" s="20" t="s">
        <v>3</v>
      </c>
      <c r="D12" s="3">
        <f>D13+D17+D21+D31</f>
        <v>14508500</v>
      </c>
      <c r="E12" s="3">
        <f>E13+E17+E21+E31</f>
        <v>2408153</v>
      </c>
      <c r="F12" s="92">
        <f>E12/D12*100</f>
        <v>16.598221732088085</v>
      </c>
    </row>
    <row r="13" spans="1:6" s="55" customFormat="1" ht="12" customHeight="1">
      <c r="A13" s="171">
        <v>321</v>
      </c>
      <c r="B13" s="72"/>
      <c r="C13" s="58" t="s">
        <v>7</v>
      </c>
      <c r="D13" s="61">
        <f>D14+D15+D16</f>
        <v>325000</v>
      </c>
      <c r="E13" s="61">
        <f>E14+E15+E16</f>
        <v>107007</v>
      </c>
      <c r="F13" s="92">
        <f>E13/D13*100</f>
        <v>32.925230769230765</v>
      </c>
    </row>
    <row r="14" spans="1:6" s="62" customFormat="1" ht="12" customHeight="1">
      <c r="A14" s="171"/>
      <c r="B14" s="73">
        <v>3211</v>
      </c>
      <c r="C14" s="52" t="s">
        <v>55</v>
      </c>
      <c r="D14" s="152">
        <f>'posebni dio'!C20+'posebni dio'!C79</f>
        <v>130000</v>
      </c>
      <c r="E14" s="60">
        <f>'posebni dio'!D20+'posebni dio'!D79</f>
        <v>30824</v>
      </c>
      <c r="F14" s="93"/>
    </row>
    <row r="15" spans="1:6" s="62" customFormat="1" ht="12.75" customHeight="1">
      <c r="A15" s="171"/>
      <c r="B15" s="73">
        <v>3212</v>
      </c>
      <c r="C15" s="52" t="s">
        <v>56</v>
      </c>
      <c r="D15" s="152">
        <f>'posebni dio'!C21+'posebni dio'!C80</f>
        <v>120000</v>
      </c>
      <c r="E15" s="60">
        <f>'posebni dio'!D21+'posebni dio'!D80</f>
        <v>65850</v>
      </c>
      <c r="F15" s="93"/>
    </row>
    <row r="16" spans="1:6" s="62" customFormat="1" ht="12" customHeight="1">
      <c r="A16" s="171"/>
      <c r="B16" s="112" t="s">
        <v>5</v>
      </c>
      <c r="C16" s="52" t="s">
        <v>6</v>
      </c>
      <c r="D16" s="152">
        <f>'posebni dio'!C22+'posebni dio'!C81</f>
        <v>75000</v>
      </c>
      <c r="E16" s="60">
        <f>'posebni dio'!D22+'posebni dio'!D81</f>
        <v>10333</v>
      </c>
      <c r="F16" s="93"/>
    </row>
    <row r="17" spans="1:6" s="55" customFormat="1" ht="12" customHeight="1">
      <c r="A17" s="171">
        <v>322</v>
      </c>
      <c r="B17" s="138"/>
      <c r="C17" s="67" t="s">
        <v>57</v>
      </c>
      <c r="D17" s="61">
        <f>SUM(D18:D20)</f>
        <v>288000</v>
      </c>
      <c r="E17" s="61">
        <f>SUM(E18:E20)</f>
        <v>152211</v>
      </c>
      <c r="F17" s="92">
        <f>E17/D17*100</f>
        <v>52.85104166666667</v>
      </c>
    </row>
    <row r="18" spans="1:6" s="62" customFormat="1" ht="12.75" customHeight="1">
      <c r="A18" s="171"/>
      <c r="B18" s="112">
        <v>3221</v>
      </c>
      <c r="C18" s="51" t="s">
        <v>58</v>
      </c>
      <c r="D18" s="152">
        <f>'posebni dio'!C83</f>
        <v>130000</v>
      </c>
      <c r="E18" s="60">
        <f>'posebni dio'!D83</f>
        <v>68414</v>
      </c>
      <c r="F18" s="93"/>
    </row>
    <row r="19" spans="1:6" s="62" customFormat="1" ht="12" customHeight="1">
      <c r="A19" s="171"/>
      <c r="B19" s="112">
        <v>3223</v>
      </c>
      <c r="C19" s="51" t="s">
        <v>59</v>
      </c>
      <c r="D19" s="152">
        <f>'posebni dio'!C24+'posebni dio'!C84</f>
        <v>140000</v>
      </c>
      <c r="E19" s="60">
        <f>'posebni dio'!D24+'posebni dio'!D84</f>
        <v>75582</v>
      </c>
      <c r="F19" s="93"/>
    </row>
    <row r="20" spans="1:6" s="62" customFormat="1" ht="12.75" customHeight="1">
      <c r="A20" s="171"/>
      <c r="B20" s="112" t="s">
        <v>8</v>
      </c>
      <c r="C20" s="113" t="s">
        <v>9</v>
      </c>
      <c r="D20" s="153">
        <f>'posebni dio'!C25+'posebni dio'!C85</f>
        <v>18000</v>
      </c>
      <c r="E20" s="79">
        <f>'posebni dio'!D25+'posebni dio'!D85</f>
        <v>8215</v>
      </c>
      <c r="F20" s="93"/>
    </row>
    <row r="21" spans="1:6" s="55" customFormat="1" ht="12" customHeight="1">
      <c r="A21" s="171">
        <v>323</v>
      </c>
      <c r="B21" s="139"/>
      <c r="C21" s="67" t="s">
        <v>10</v>
      </c>
      <c r="D21" s="61">
        <f>SUM(D22:D30)</f>
        <v>8400500</v>
      </c>
      <c r="E21" s="61">
        <f>SUM(E22:E30)</f>
        <v>2040723</v>
      </c>
      <c r="F21" s="92">
        <f>E21/D21*100</f>
        <v>24.2928754240819</v>
      </c>
    </row>
    <row r="22" spans="1:6" s="62" customFormat="1" ht="13.5" customHeight="1">
      <c r="A22" s="171"/>
      <c r="B22" s="73">
        <v>3231</v>
      </c>
      <c r="C22" s="51" t="s">
        <v>60</v>
      </c>
      <c r="D22" s="152">
        <f>'posebni dio'!C27+'posebni dio'!C87</f>
        <v>150000</v>
      </c>
      <c r="E22" s="60">
        <f>'posebni dio'!D27+'posebni dio'!D87</f>
        <v>69377</v>
      </c>
      <c r="F22" s="93"/>
    </row>
    <row r="23" spans="1:6" s="62" customFormat="1" ht="13.5" customHeight="1">
      <c r="A23" s="171"/>
      <c r="B23" s="73">
        <v>3232</v>
      </c>
      <c r="C23" s="113" t="s">
        <v>11</v>
      </c>
      <c r="D23" s="152">
        <f>'posebni dio'!C28+'posebni dio'!C88</f>
        <v>2890000</v>
      </c>
      <c r="E23" s="60">
        <f>'posebni dio'!D28+'posebni dio'!D88</f>
        <v>51722</v>
      </c>
      <c r="F23" s="93"/>
    </row>
    <row r="24" spans="1:6" s="62" customFormat="1" ht="12.75" customHeight="1">
      <c r="A24" s="171"/>
      <c r="B24" s="73">
        <v>3233</v>
      </c>
      <c r="C24" s="51" t="s">
        <v>120</v>
      </c>
      <c r="D24" s="152">
        <f>'posebni dio'!C29+'posebni dio'!C89</f>
        <v>60000</v>
      </c>
      <c r="E24" s="60">
        <f>'posebni dio'!D29+'posebni dio'!D89</f>
        <v>3583</v>
      </c>
      <c r="F24" s="93"/>
    </row>
    <row r="25" spans="1:6" s="62" customFormat="1" ht="12.75" customHeight="1">
      <c r="A25" s="171"/>
      <c r="B25" s="73">
        <v>3234</v>
      </c>
      <c r="C25" s="51" t="s">
        <v>61</v>
      </c>
      <c r="D25" s="152">
        <f>'posebni dio'!C30+'posebni dio'!C90</f>
        <v>260000</v>
      </c>
      <c r="E25" s="60">
        <f>'posebni dio'!D30+'posebni dio'!D90</f>
        <v>103824</v>
      </c>
      <c r="F25" s="93"/>
    </row>
    <row r="26" spans="1:6" s="62" customFormat="1" ht="12" customHeight="1">
      <c r="A26" s="171"/>
      <c r="B26" s="73">
        <v>3235</v>
      </c>
      <c r="C26" s="52" t="s">
        <v>62</v>
      </c>
      <c r="D26" s="152">
        <f>'posebni dio'!C31+'posebni dio'!C91</f>
        <v>70500</v>
      </c>
      <c r="E26" s="60">
        <f>'posebni dio'!D31+'posebni dio'!D91</f>
        <v>16623</v>
      </c>
      <c r="F26" s="93"/>
    </row>
    <row r="27" spans="1:6" s="62" customFormat="1" ht="11.25" customHeight="1">
      <c r="A27" s="171"/>
      <c r="B27" s="73">
        <v>3236</v>
      </c>
      <c r="C27" s="52" t="s">
        <v>117</v>
      </c>
      <c r="D27" s="152">
        <f>'posebni dio'!C32+'posebni dio'!C92</f>
        <v>40000</v>
      </c>
      <c r="E27" s="60">
        <f>'posebni dio'!D32+'posebni dio'!D92</f>
        <v>30047</v>
      </c>
      <c r="F27" s="93"/>
    </row>
    <row r="28" spans="1:6" s="62" customFormat="1" ht="11.25" customHeight="1">
      <c r="A28" s="171"/>
      <c r="B28" s="73">
        <v>3237</v>
      </c>
      <c r="C28" s="113" t="s">
        <v>12</v>
      </c>
      <c r="D28" s="152">
        <f>'posebni dio'!C33+'posebni dio'!C93</f>
        <v>4000000</v>
      </c>
      <c r="E28" s="60">
        <f>'posebni dio'!D33+'posebni dio'!D93</f>
        <v>1331044</v>
      </c>
      <c r="F28" s="93"/>
    </row>
    <row r="29" spans="1:6" s="62" customFormat="1" ht="11.25" customHeight="1">
      <c r="A29" s="171"/>
      <c r="B29" s="73">
        <v>3238</v>
      </c>
      <c r="C29" s="51" t="s">
        <v>13</v>
      </c>
      <c r="D29" s="152">
        <f>'posebni dio'!C34+'posebni dio'!C94</f>
        <v>180000</v>
      </c>
      <c r="E29" s="60">
        <f>'posebni dio'!D34+'posebni dio'!D94</f>
        <v>98506</v>
      </c>
      <c r="F29" s="93"/>
    </row>
    <row r="30" spans="1:6" s="62" customFormat="1" ht="12" customHeight="1">
      <c r="A30" s="171"/>
      <c r="B30" s="73">
        <v>3239</v>
      </c>
      <c r="C30" s="113" t="s">
        <v>63</v>
      </c>
      <c r="D30" s="152">
        <f>'posebni dio'!C35+'posebni dio'!C95</f>
        <v>750000</v>
      </c>
      <c r="E30" s="60">
        <f>'posebni dio'!D35+'posebni dio'!D95</f>
        <v>335997</v>
      </c>
      <c r="F30" s="93"/>
    </row>
    <row r="31" spans="1:6" s="55" customFormat="1" ht="12.75" customHeight="1">
      <c r="A31" s="171">
        <v>329</v>
      </c>
      <c r="B31" s="72"/>
      <c r="C31" s="49" t="s">
        <v>64</v>
      </c>
      <c r="D31" s="61">
        <f>SUM(D32:D36)</f>
        <v>5495000</v>
      </c>
      <c r="E31" s="61">
        <f>SUM(E32:E36)</f>
        <v>108212</v>
      </c>
      <c r="F31" s="92">
        <f>E31/D31*100</f>
        <v>1.9692811646951776</v>
      </c>
    </row>
    <row r="32" spans="1:6" s="5" customFormat="1" ht="14.25" customHeight="1" hidden="1">
      <c r="A32" s="172"/>
      <c r="B32" s="75">
        <v>3292</v>
      </c>
      <c r="C32" s="56" t="s">
        <v>65</v>
      </c>
      <c r="D32" s="154">
        <f>'posebni dio'!C37+'posebni dio'!C97</f>
        <v>35000</v>
      </c>
      <c r="E32" s="7">
        <f>'posebni dio'!D37+'posebni dio'!D97</f>
        <v>0</v>
      </c>
      <c r="F32" s="93"/>
    </row>
    <row r="33" spans="1:6" s="5" customFormat="1" ht="14.25" customHeight="1">
      <c r="A33" s="172"/>
      <c r="B33" s="75">
        <v>3293</v>
      </c>
      <c r="C33" s="56" t="s">
        <v>66</v>
      </c>
      <c r="D33" s="154">
        <f>'posebni dio'!C98</f>
        <v>20000</v>
      </c>
      <c r="E33" s="7">
        <f>'posebni dio'!D98</f>
        <v>6376</v>
      </c>
      <c r="F33" s="93"/>
    </row>
    <row r="34" spans="1:6" s="5" customFormat="1" ht="14.25" customHeight="1">
      <c r="A34" s="172"/>
      <c r="B34" s="75">
        <v>3294</v>
      </c>
      <c r="C34" s="56" t="s">
        <v>126</v>
      </c>
      <c r="D34" s="154">
        <f>'posebni dio'!C99</f>
        <v>10000</v>
      </c>
      <c r="E34" s="7">
        <f>'posebni dio'!D99</f>
        <v>600</v>
      </c>
      <c r="F34" s="93"/>
    </row>
    <row r="35" spans="1:6" s="5" customFormat="1" ht="14.25" customHeight="1">
      <c r="A35" s="172"/>
      <c r="B35" s="75">
        <v>3295</v>
      </c>
      <c r="C35" s="56" t="s">
        <v>125</v>
      </c>
      <c r="D35" s="154">
        <f>'posebni dio'!C38+'posebni dio'!C100</f>
        <v>450000</v>
      </c>
      <c r="E35" s="7">
        <f>'posebni dio'!D38+'posebni dio'!D100</f>
        <v>85653</v>
      </c>
      <c r="F35" s="93"/>
    </row>
    <row r="36" spans="1:8" s="5" customFormat="1" ht="13.5" customHeight="1">
      <c r="A36" s="172"/>
      <c r="B36" s="75">
        <v>3299</v>
      </c>
      <c r="C36" s="51" t="s">
        <v>64</v>
      </c>
      <c r="D36" s="154">
        <f>'posebni dio'!C39+'posebni dio'!C101</f>
        <v>4980000</v>
      </c>
      <c r="E36" s="7">
        <f>'posebni dio'!D39+'posebni dio'!D101</f>
        <v>15583</v>
      </c>
      <c r="F36" s="93"/>
      <c r="H36" s="7"/>
    </row>
    <row r="37" spans="1:6" s="5" customFormat="1" ht="13.5" customHeight="1">
      <c r="A37" s="172">
        <v>34</v>
      </c>
      <c r="B37" s="74"/>
      <c r="C37" s="20" t="s">
        <v>14</v>
      </c>
      <c r="D37" s="3">
        <f>D38</f>
        <v>655000</v>
      </c>
      <c r="E37" s="3">
        <f>E38</f>
        <v>497075</v>
      </c>
      <c r="F37" s="92">
        <f>E37/D37*100</f>
        <v>75.88931297709924</v>
      </c>
    </row>
    <row r="38" spans="1:6" s="55" customFormat="1" ht="12.75" customHeight="1">
      <c r="A38" s="171">
        <v>343</v>
      </c>
      <c r="B38" s="72"/>
      <c r="C38" s="49" t="s">
        <v>71</v>
      </c>
      <c r="D38" s="61">
        <f>SUM(D39:D41)</f>
        <v>655000</v>
      </c>
      <c r="E38" s="61">
        <f>SUM(E39:E41)</f>
        <v>497075</v>
      </c>
      <c r="F38" s="92">
        <f>E38/D38*100</f>
        <v>75.88931297709924</v>
      </c>
    </row>
    <row r="39" spans="1:6" s="5" customFormat="1" ht="13.5" customHeight="1">
      <c r="A39" s="172"/>
      <c r="B39" s="76">
        <v>3431</v>
      </c>
      <c r="C39" s="57" t="s">
        <v>72</v>
      </c>
      <c r="D39" s="154">
        <f>'posebni dio'!C42+'posebni dio'!C104</f>
        <v>395000</v>
      </c>
      <c r="E39" s="7">
        <f>'posebni dio'!D42+'posebni dio'!D104</f>
        <v>495799</v>
      </c>
      <c r="F39" s="92"/>
    </row>
    <row r="40" spans="1:6" s="5" customFormat="1" ht="12.75" customHeight="1" hidden="1">
      <c r="A40" s="172"/>
      <c r="B40" s="76">
        <v>3432</v>
      </c>
      <c r="C40" s="57" t="s">
        <v>124</v>
      </c>
      <c r="D40" s="154">
        <f>'posebni dio'!C105</f>
        <v>10000</v>
      </c>
      <c r="E40" s="7">
        <f>'posebni dio'!D105</f>
        <v>0</v>
      </c>
      <c r="F40" s="93"/>
    </row>
    <row r="41" spans="1:6" s="5" customFormat="1" ht="13.5" customHeight="1">
      <c r="A41" s="172"/>
      <c r="B41" s="76">
        <v>3433</v>
      </c>
      <c r="C41" s="57" t="s">
        <v>73</v>
      </c>
      <c r="D41" s="154">
        <f>'posebni dio'!C43+'posebni dio'!C106</f>
        <v>250000</v>
      </c>
      <c r="E41" s="7">
        <f>'posebni dio'!D43+'posebni dio'!D106</f>
        <v>1276</v>
      </c>
      <c r="F41" s="93"/>
    </row>
    <row r="42" spans="1:6" s="55" customFormat="1" ht="24" customHeight="1">
      <c r="A42" s="171">
        <v>37</v>
      </c>
      <c r="B42" s="71"/>
      <c r="C42" s="81" t="s">
        <v>90</v>
      </c>
      <c r="D42" s="61">
        <f>D43</f>
        <v>60000000</v>
      </c>
      <c r="E42" s="61">
        <f>E43</f>
        <v>70686027</v>
      </c>
      <c r="F42" s="92">
        <f>E42/D42*100</f>
        <v>117.810045</v>
      </c>
    </row>
    <row r="43" spans="1:6" s="55" customFormat="1" ht="12.75" customHeight="1">
      <c r="A43" s="171">
        <v>371</v>
      </c>
      <c r="B43" s="71"/>
      <c r="C43" s="81" t="s">
        <v>91</v>
      </c>
      <c r="D43" s="61">
        <f>D44</f>
        <v>60000000</v>
      </c>
      <c r="E43" s="61">
        <f>E44</f>
        <v>70686027</v>
      </c>
      <c r="F43" s="92">
        <f>E43/D43*100</f>
        <v>117.810045</v>
      </c>
    </row>
    <row r="44" spans="1:6" s="5" customFormat="1" ht="13.5" customHeight="1">
      <c r="A44" s="172"/>
      <c r="B44" s="76">
        <v>3711</v>
      </c>
      <c r="C44" s="57" t="s">
        <v>67</v>
      </c>
      <c r="D44" s="154">
        <f>'posebni dio'!C63</f>
        <v>60000000</v>
      </c>
      <c r="E44" s="7">
        <f>'posebni dio'!D63</f>
        <v>70686027</v>
      </c>
      <c r="F44" s="93"/>
    </row>
    <row r="45" spans="1:6" s="55" customFormat="1" ht="13.5" customHeight="1">
      <c r="A45" s="171">
        <v>38</v>
      </c>
      <c r="B45" s="71"/>
      <c r="C45" s="81" t="s">
        <v>107</v>
      </c>
      <c r="D45" s="61">
        <f>D46</f>
        <v>40000</v>
      </c>
      <c r="E45" s="61">
        <f>E46</f>
        <v>10975</v>
      </c>
      <c r="F45" s="92">
        <f>E45/D45*100</f>
        <v>27.437499999999996</v>
      </c>
    </row>
    <row r="46" spans="1:6" s="55" customFormat="1" ht="12.75" customHeight="1">
      <c r="A46" s="171">
        <v>381</v>
      </c>
      <c r="B46" s="71"/>
      <c r="C46" s="81" t="s">
        <v>119</v>
      </c>
      <c r="D46" s="61">
        <f>D47</f>
        <v>40000</v>
      </c>
      <c r="E46" s="61">
        <f>E47</f>
        <v>10975</v>
      </c>
      <c r="F46" s="92">
        <f>E46/D46*100</f>
        <v>27.437499999999996</v>
      </c>
    </row>
    <row r="47" spans="1:6" s="62" customFormat="1" ht="15" customHeight="1">
      <c r="A47" s="171"/>
      <c r="B47" s="76">
        <v>3811</v>
      </c>
      <c r="C47" s="104" t="s">
        <v>118</v>
      </c>
      <c r="D47" s="152">
        <f>'posebni dio'!C109</f>
        <v>40000</v>
      </c>
      <c r="E47" s="60">
        <f>'posebni dio'!D109</f>
        <v>10975</v>
      </c>
      <c r="F47" s="93"/>
    </row>
    <row r="48" spans="1:6" s="5" customFormat="1" ht="25.5" customHeight="1">
      <c r="A48" s="164">
        <v>4</v>
      </c>
      <c r="B48" s="88"/>
      <c r="C48" s="90" t="s">
        <v>102</v>
      </c>
      <c r="D48" s="3">
        <f>D49</f>
        <v>1111000</v>
      </c>
      <c r="E48" s="3">
        <f>E49</f>
        <v>126390</v>
      </c>
      <c r="F48" s="92">
        <f>E48/D48*100</f>
        <v>11.376237623762377</v>
      </c>
    </row>
    <row r="49" spans="1:6" s="5" customFormat="1" ht="12" customHeight="1">
      <c r="A49" s="172">
        <v>42</v>
      </c>
      <c r="B49" s="74"/>
      <c r="C49" s="19" t="s">
        <v>15</v>
      </c>
      <c r="D49" s="3">
        <f>D50+D54</f>
        <v>1111000</v>
      </c>
      <c r="E49" s="3">
        <f>E50+E54</f>
        <v>126390</v>
      </c>
      <c r="F49" s="92">
        <f>E49/D49*100</f>
        <v>11.376237623762377</v>
      </c>
    </row>
    <row r="50" spans="1:6" s="55" customFormat="1" ht="13.5">
      <c r="A50" s="171">
        <v>422</v>
      </c>
      <c r="B50" s="139"/>
      <c r="C50" s="58" t="s">
        <v>20</v>
      </c>
      <c r="D50" s="61">
        <f>SUM(D51:D53)</f>
        <v>986000</v>
      </c>
      <c r="E50" s="61">
        <f>SUM(E51:E53)</f>
        <v>85587</v>
      </c>
      <c r="F50" s="92">
        <f>E50/D50*100</f>
        <v>8.680223123732251</v>
      </c>
    </row>
    <row r="51" spans="1:6" s="62" customFormat="1" ht="15" customHeight="1">
      <c r="A51" s="171"/>
      <c r="B51" s="115" t="s">
        <v>16</v>
      </c>
      <c r="C51" s="116" t="s">
        <v>17</v>
      </c>
      <c r="D51" s="152">
        <f>'posebni dio'!C49+'posebni dio'!C115</f>
        <v>386000</v>
      </c>
      <c r="E51" s="60">
        <f>'posebni dio'!D49+'posebni dio'!D115</f>
        <v>85587</v>
      </c>
      <c r="F51" s="93"/>
    </row>
    <row r="52" spans="1:6" s="62" customFormat="1" ht="14.25" customHeight="1" hidden="1">
      <c r="A52" s="171"/>
      <c r="B52" s="112" t="s">
        <v>18</v>
      </c>
      <c r="C52" s="113" t="s">
        <v>19</v>
      </c>
      <c r="D52" s="152">
        <f>'posebni dio'!C116</f>
        <v>90000</v>
      </c>
      <c r="E52" s="60">
        <f>'posebni dio'!D116</f>
        <v>0</v>
      </c>
      <c r="F52" s="93">
        <f>E52/D52*100</f>
        <v>0</v>
      </c>
    </row>
    <row r="53" spans="1:6" s="62" customFormat="1" ht="12.75" customHeight="1" hidden="1">
      <c r="A53" s="171"/>
      <c r="B53" s="73">
        <v>4223</v>
      </c>
      <c r="C53" s="52" t="s">
        <v>50</v>
      </c>
      <c r="D53" s="152">
        <f>'posebni dio'!C117</f>
        <v>510000</v>
      </c>
      <c r="E53" s="60">
        <f>'posebni dio'!D117</f>
        <v>0</v>
      </c>
      <c r="F53" s="93">
        <f>E53/D53*100</f>
        <v>0</v>
      </c>
    </row>
    <row r="54" spans="1:6" s="55" customFormat="1" ht="12.75">
      <c r="A54" s="171">
        <v>426</v>
      </c>
      <c r="B54" s="72"/>
      <c r="C54" s="58" t="s">
        <v>22</v>
      </c>
      <c r="D54" s="61">
        <f>D55</f>
        <v>125000</v>
      </c>
      <c r="E54" s="61">
        <f>E55</f>
        <v>40803</v>
      </c>
      <c r="F54" s="92">
        <f>E54/D54*100</f>
        <v>32.6424</v>
      </c>
    </row>
    <row r="55" spans="1:6" s="5" customFormat="1" ht="12.75" customHeight="1">
      <c r="A55" s="172"/>
      <c r="B55" s="73">
        <v>4262</v>
      </c>
      <c r="C55" s="52" t="s">
        <v>1</v>
      </c>
      <c r="D55" s="154">
        <f>'posebni dio'!C55+'posebni dio'!C123</f>
        <v>125000</v>
      </c>
      <c r="E55" s="7">
        <f>'posebni dio'!D55+'posebni dio'!D123</f>
        <v>40803</v>
      </c>
      <c r="F55" s="93"/>
    </row>
    <row r="56" spans="1:6" s="5" customFormat="1" ht="12.75">
      <c r="A56" s="172"/>
      <c r="B56" s="73"/>
      <c r="C56" s="52"/>
      <c r="D56" s="7"/>
      <c r="E56" s="7"/>
      <c r="F56" s="93"/>
    </row>
    <row r="57" spans="1:6" s="5" customFormat="1" ht="12.75">
      <c r="A57" s="172"/>
      <c r="B57" s="69"/>
      <c r="F57" s="114"/>
    </row>
    <row r="58" spans="1:2" s="5" customFormat="1" ht="12.75">
      <c r="A58" s="172"/>
      <c r="B58" s="69"/>
    </row>
    <row r="59" spans="1:2" s="5" customFormat="1" ht="12.75">
      <c r="A59" s="172"/>
      <c r="B59" s="69"/>
    </row>
    <row r="60" spans="1:2" s="5" customFormat="1" ht="12.75">
      <c r="A60" s="172"/>
      <c r="B60" s="69"/>
    </row>
    <row r="61" spans="1:2" s="5" customFormat="1" ht="12.75">
      <c r="A61" s="172"/>
      <c r="B61" s="69"/>
    </row>
    <row r="62" spans="1:2" s="5" customFormat="1" ht="12.75">
      <c r="A62" s="172"/>
      <c r="B62" s="69"/>
    </row>
    <row r="63" spans="1:2" s="5" customFormat="1" ht="12.75">
      <c r="A63" s="172"/>
      <c r="B63" s="69"/>
    </row>
    <row r="64" spans="1:2" s="5" customFormat="1" ht="12.75">
      <c r="A64" s="172"/>
      <c r="B64" s="69"/>
    </row>
    <row r="65" spans="1:2" s="5" customFormat="1" ht="12.75">
      <c r="A65" s="172"/>
      <c r="B65" s="69"/>
    </row>
    <row r="66" spans="1:2" s="5" customFormat="1" ht="12.75">
      <c r="A66" s="172"/>
      <c r="B66" s="69"/>
    </row>
    <row r="67" spans="1:2" s="5" customFormat="1" ht="12.75">
      <c r="A67" s="172"/>
      <c r="B67" s="69"/>
    </row>
    <row r="68" spans="1:2" s="5" customFormat="1" ht="12.75">
      <c r="A68" s="172"/>
      <c r="B68" s="69"/>
    </row>
    <row r="69" spans="1:2" s="5" customFormat="1" ht="12.75">
      <c r="A69" s="172"/>
      <c r="B69" s="69"/>
    </row>
    <row r="70" spans="1:2" s="5" customFormat="1" ht="12.75">
      <c r="A70" s="172"/>
      <c r="B70" s="69"/>
    </row>
    <row r="71" spans="1:2" s="5" customFormat="1" ht="12.75">
      <c r="A71" s="172"/>
      <c r="B71" s="69"/>
    </row>
    <row r="72" spans="1:2" s="5" customFormat="1" ht="12.75">
      <c r="A72" s="172"/>
      <c r="B72" s="69"/>
    </row>
    <row r="73" spans="1:2" s="5" customFormat="1" ht="12.75">
      <c r="A73" s="172"/>
      <c r="B73" s="69"/>
    </row>
    <row r="74" spans="1:2" s="5" customFormat="1" ht="12.75">
      <c r="A74" s="172"/>
      <c r="B74" s="69"/>
    </row>
    <row r="75" spans="1:2" s="5" customFormat="1" ht="12.75">
      <c r="A75" s="172"/>
      <c r="B75" s="69"/>
    </row>
    <row r="76" spans="1:2" s="5" customFormat="1" ht="12.75">
      <c r="A76" s="172"/>
      <c r="B76" s="69"/>
    </row>
    <row r="77" spans="1:2" s="5" customFormat="1" ht="12.75">
      <c r="A77" s="172"/>
      <c r="B77" s="69"/>
    </row>
    <row r="78" spans="1:2" s="5" customFormat="1" ht="12.75">
      <c r="A78" s="172"/>
      <c r="B78" s="69"/>
    </row>
    <row r="79" spans="1:2" s="5" customFormat="1" ht="12.75">
      <c r="A79" s="172"/>
      <c r="B79" s="69"/>
    </row>
    <row r="80" spans="1:2" s="5" customFormat="1" ht="12.75">
      <c r="A80" s="172"/>
      <c r="B80" s="69"/>
    </row>
    <row r="81" spans="1:2" s="5" customFormat="1" ht="12.75">
      <c r="A81" s="172"/>
      <c r="B81" s="69"/>
    </row>
    <row r="82" spans="1:2" s="5" customFormat="1" ht="12.75">
      <c r="A82" s="172"/>
      <c r="B82" s="69"/>
    </row>
    <row r="83" spans="1:2" s="5" customFormat="1" ht="12.75">
      <c r="A83" s="172"/>
      <c r="B83" s="69"/>
    </row>
    <row r="84" spans="1:2" s="5" customFormat="1" ht="12.75">
      <c r="A84" s="172"/>
      <c r="B84" s="69"/>
    </row>
    <row r="85" spans="1:2" s="5" customFormat="1" ht="12.75">
      <c r="A85" s="172"/>
      <c r="B85" s="69"/>
    </row>
    <row r="86" spans="1:2" s="5" customFormat="1" ht="12.75">
      <c r="A86" s="172"/>
      <c r="B86" s="69"/>
    </row>
    <row r="87" spans="1:2" s="5" customFormat="1" ht="12.75">
      <c r="A87" s="172"/>
      <c r="B87" s="69"/>
    </row>
    <row r="88" spans="1:2" s="5" customFormat="1" ht="12.75">
      <c r="A88" s="172"/>
      <c r="B88" s="69"/>
    </row>
    <row r="89" spans="1:2" s="5" customFormat="1" ht="12.75">
      <c r="A89" s="172"/>
      <c r="B89" s="69"/>
    </row>
    <row r="90" spans="1:2" s="5" customFormat="1" ht="12.75">
      <c r="A90" s="172"/>
      <c r="B90" s="69"/>
    </row>
    <row r="91" spans="1:2" s="5" customFormat="1" ht="12.75">
      <c r="A91" s="172"/>
      <c r="B91" s="69"/>
    </row>
    <row r="92" spans="1:2" s="5" customFormat="1" ht="12.75">
      <c r="A92" s="172"/>
      <c r="B92" s="69"/>
    </row>
    <row r="93" spans="1:2" s="5" customFormat="1" ht="12.75">
      <c r="A93" s="172"/>
      <c r="B93" s="69"/>
    </row>
    <row r="94" spans="1:2" s="5" customFormat="1" ht="12.75">
      <c r="A94" s="172"/>
      <c r="B94" s="69"/>
    </row>
    <row r="95" spans="1:2" s="5" customFormat="1" ht="12.75">
      <c r="A95" s="172"/>
      <c r="B95" s="69"/>
    </row>
    <row r="96" spans="1:2" s="5" customFormat="1" ht="12.75">
      <c r="A96" s="172"/>
      <c r="B96" s="69"/>
    </row>
    <row r="97" spans="1:2" s="5" customFormat="1" ht="12.75">
      <c r="A97" s="172"/>
      <c r="B97" s="69"/>
    </row>
    <row r="98" spans="1:2" s="5" customFormat="1" ht="12.75">
      <c r="A98" s="172"/>
      <c r="B98" s="69"/>
    </row>
    <row r="99" spans="1:2" s="5" customFormat="1" ht="12.75">
      <c r="A99" s="172"/>
      <c r="B99" s="69"/>
    </row>
    <row r="100" spans="1:2" s="5" customFormat="1" ht="12.75">
      <c r="A100" s="172"/>
      <c r="B100" s="69"/>
    </row>
    <row r="101" spans="1:2" s="5" customFormat="1" ht="12.75">
      <c r="A101" s="172"/>
      <c r="B101" s="69"/>
    </row>
    <row r="102" spans="1:2" s="5" customFormat="1" ht="12.75">
      <c r="A102" s="172"/>
      <c r="B102" s="69"/>
    </row>
    <row r="103" spans="1:2" s="5" customFormat="1" ht="12.75">
      <c r="A103" s="172"/>
      <c r="B103" s="69"/>
    </row>
    <row r="104" spans="1:2" s="5" customFormat="1" ht="12.75">
      <c r="A104" s="172"/>
      <c r="B104" s="69"/>
    </row>
    <row r="105" spans="1:2" s="5" customFormat="1" ht="12.75">
      <c r="A105" s="172"/>
      <c r="B105" s="69"/>
    </row>
    <row r="106" spans="1:2" s="5" customFormat="1" ht="12.75">
      <c r="A106" s="172"/>
      <c r="B106" s="69"/>
    </row>
    <row r="107" spans="1:2" s="5" customFormat="1" ht="12.75">
      <c r="A107" s="172"/>
      <c r="B107" s="69"/>
    </row>
    <row r="108" spans="1:2" s="5" customFormat="1" ht="12.75">
      <c r="A108" s="172"/>
      <c r="B108" s="69"/>
    </row>
    <row r="109" spans="1:2" s="5" customFormat="1" ht="12.75">
      <c r="A109" s="172"/>
      <c r="B109" s="69"/>
    </row>
    <row r="110" spans="1:2" s="5" customFormat="1" ht="12.75">
      <c r="A110" s="172"/>
      <c r="B110" s="69"/>
    </row>
    <row r="111" spans="1:2" s="5" customFormat="1" ht="12.75">
      <c r="A111" s="172"/>
      <c r="B111" s="69"/>
    </row>
    <row r="112" spans="1:2" s="5" customFormat="1" ht="12.75">
      <c r="A112" s="172"/>
      <c r="B112" s="69"/>
    </row>
    <row r="113" spans="1:2" s="5" customFormat="1" ht="12.75">
      <c r="A113" s="172"/>
      <c r="B113" s="69"/>
    </row>
    <row r="114" spans="1:2" s="5" customFormat="1" ht="12.75">
      <c r="A114" s="172"/>
      <c r="B114" s="69"/>
    </row>
    <row r="115" spans="1:2" s="5" customFormat="1" ht="12.75">
      <c r="A115" s="172"/>
      <c r="B115" s="69"/>
    </row>
    <row r="116" spans="1:2" s="5" customFormat="1" ht="12.75">
      <c r="A116" s="172"/>
      <c r="B116" s="69"/>
    </row>
    <row r="117" spans="1:2" s="5" customFormat="1" ht="12.75">
      <c r="A117" s="172"/>
      <c r="B117" s="69"/>
    </row>
    <row r="118" spans="1:2" s="5" customFormat="1" ht="12.75">
      <c r="A118" s="172"/>
      <c r="B118" s="69"/>
    </row>
    <row r="119" spans="1:2" s="5" customFormat="1" ht="12.75">
      <c r="A119" s="172"/>
      <c r="B119" s="69"/>
    </row>
    <row r="120" spans="1:2" s="5" customFormat="1" ht="12.75">
      <c r="A120" s="172"/>
      <c r="B120" s="69"/>
    </row>
    <row r="121" spans="1:2" s="5" customFormat="1" ht="12.75">
      <c r="A121" s="172"/>
      <c r="B121" s="69"/>
    </row>
    <row r="122" spans="1:2" s="5" customFormat="1" ht="12.75">
      <c r="A122" s="172"/>
      <c r="B122" s="69"/>
    </row>
    <row r="123" spans="1:2" s="5" customFormat="1" ht="12.75">
      <c r="A123" s="172"/>
      <c r="B123" s="69"/>
    </row>
    <row r="124" spans="1:2" s="5" customFormat="1" ht="12.75">
      <c r="A124" s="172"/>
      <c r="B124" s="69"/>
    </row>
    <row r="125" spans="1:2" s="5" customFormat="1" ht="12.75">
      <c r="A125" s="172"/>
      <c r="B125" s="69"/>
    </row>
    <row r="126" spans="1:2" s="5" customFormat="1" ht="12.75">
      <c r="A126" s="172"/>
      <c r="B126" s="69"/>
    </row>
    <row r="127" spans="1:2" s="5" customFormat="1" ht="12.75">
      <c r="A127" s="172"/>
      <c r="B127" s="69"/>
    </row>
    <row r="128" spans="1:2" s="5" customFormat="1" ht="12.75">
      <c r="A128" s="172"/>
      <c r="B128" s="69"/>
    </row>
    <row r="129" spans="1:2" s="5" customFormat="1" ht="12.75">
      <c r="A129" s="172"/>
      <c r="B129" s="69"/>
    </row>
    <row r="130" spans="1:2" s="5" customFormat="1" ht="12.75">
      <c r="A130" s="172"/>
      <c r="B130" s="69"/>
    </row>
    <row r="131" spans="1:2" s="5" customFormat="1" ht="12.75">
      <c r="A131" s="172"/>
      <c r="B131" s="69"/>
    </row>
    <row r="132" spans="1:2" s="5" customFormat="1" ht="12.75">
      <c r="A132" s="172"/>
      <c r="B132" s="69"/>
    </row>
    <row r="133" spans="1:2" s="5" customFormat="1" ht="12.75">
      <c r="A133" s="172"/>
      <c r="B133" s="69"/>
    </row>
    <row r="134" spans="1:2" s="5" customFormat="1" ht="12.75">
      <c r="A134" s="172"/>
      <c r="B134" s="69"/>
    </row>
    <row r="135" spans="1:2" s="5" customFormat="1" ht="12.75">
      <c r="A135" s="172"/>
      <c r="B135" s="69"/>
    </row>
    <row r="136" spans="1:2" s="5" customFormat="1" ht="12.75">
      <c r="A136" s="172"/>
      <c r="B136" s="69"/>
    </row>
  </sheetData>
  <sheetProtection/>
  <mergeCells count="1">
    <mergeCell ref="A1:F1"/>
  </mergeCells>
  <printOptions horizontalCentered="1"/>
  <pageMargins left="0.1968503937007874" right="0.1968503937007874" top="0.6299212598425197" bottom="0.6299212598425197" header="0.31496062992125984" footer="0.31496062992125984"/>
  <pageSetup firstPageNumber="513" useFirstPageNumber="1" horizontalDpi="600" verticalDpi="600" orientation="portrait" paperSize="9" scale="90" r:id="rId1"/>
  <headerFooter alignWithMargins="0">
    <oddFooter>&amp;C&amp;P</oddFooter>
  </headerFooter>
  <ignoredErrors>
    <ignoredError sqref="B16 B20 B51:B52" numberStoredAsText="1"/>
    <ignoredError sqref="D6 D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4.00390625" style="164" bestFit="1" customWidth="1"/>
    <col min="2" max="2" width="5.28125" style="33" customWidth="1"/>
    <col min="3" max="3" width="51.28125" style="0" customWidth="1"/>
    <col min="4" max="4" width="11.8515625" style="0" customWidth="1"/>
    <col min="5" max="5" width="11.7109375" style="0" customWidth="1"/>
    <col min="6" max="6" width="7.8515625" style="0" customWidth="1"/>
  </cols>
  <sheetData>
    <row r="1" spans="1:6" s="39" customFormat="1" ht="29.25" customHeight="1">
      <c r="A1" s="186" t="s">
        <v>38</v>
      </c>
      <c r="B1" s="186"/>
      <c r="C1" s="186"/>
      <c r="D1" s="186"/>
      <c r="E1" s="186"/>
      <c r="F1" s="186"/>
    </row>
    <row r="2" spans="1:6" s="120" customFormat="1" ht="28.5" customHeight="1">
      <c r="A2" s="166"/>
      <c r="B2" s="27"/>
      <c r="C2" s="167" t="s">
        <v>142</v>
      </c>
      <c r="D2" s="168" t="s">
        <v>139</v>
      </c>
      <c r="E2" s="169" t="s">
        <v>140</v>
      </c>
      <c r="F2" s="170" t="s">
        <v>141</v>
      </c>
    </row>
    <row r="3" spans="1:3" s="5" customFormat="1" ht="24.75" customHeight="1">
      <c r="A3" s="173"/>
      <c r="B3" s="96"/>
      <c r="C3" s="132" t="s">
        <v>106</v>
      </c>
    </row>
    <row r="4" spans="1:6" s="5" customFormat="1" ht="15" customHeight="1">
      <c r="A4" s="172">
        <v>8</v>
      </c>
      <c r="B4" s="68"/>
      <c r="C4" s="4" t="s">
        <v>23</v>
      </c>
      <c r="D4" s="3">
        <f aca="true" t="shared" si="0" ref="D4:E6">D5</f>
        <v>22539330</v>
      </c>
      <c r="E4" s="3">
        <f t="shared" si="0"/>
        <v>0</v>
      </c>
      <c r="F4" s="147" t="s">
        <v>137</v>
      </c>
    </row>
    <row r="5" spans="1:6" s="5" customFormat="1" ht="13.5" customHeight="1">
      <c r="A5" s="172">
        <v>83</v>
      </c>
      <c r="B5" s="68"/>
      <c r="C5" s="4" t="s">
        <v>105</v>
      </c>
      <c r="D5" s="3">
        <f t="shared" si="0"/>
        <v>22539330</v>
      </c>
      <c r="E5" s="3">
        <f t="shared" si="0"/>
        <v>0</v>
      </c>
      <c r="F5" s="147" t="s">
        <v>137</v>
      </c>
    </row>
    <row r="6" spans="1:6" s="5" customFormat="1" ht="25.5" customHeight="1">
      <c r="A6" s="172">
        <v>832</v>
      </c>
      <c r="B6" s="68"/>
      <c r="C6" s="22" t="s">
        <v>69</v>
      </c>
      <c r="D6" s="3">
        <f t="shared" si="0"/>
        <v>22539330</v>
      </c>
      <c r="E6" s="3">
        <f t="shared" si="0"/>
        <v>0</v>
      </c>
      <c r="F6" s="147" t="s">
        <v>137</v>
      </c>
    </row>
    <row r="7" spans="1:6" s="5" customFormat="1" ht="13.5" customHeight="1" hidden="1">
      <c r="A7" s="172"/>
      <c r="B7" s="69">
        <v>8321</v>
      </c>
      <c r="C7" s="5" t="s">
        <v>25</v>
      </c>
      <c r="D7" s="154">
        <v>22539330</v>
      </c>
      <c r="E7" s="7">
        <v>0</v>
      </c>
      <c r="F7" s="147" t="s">
        <v>137</v>
      </c>
    </row>
    <row r="8" spans="1:6" s="55" customFormat="1" ht="13.5" customHeight="1" hidden="1">
      <c r="A8" s="171"/>
      <c r="B8" s="71"/>
      <c r="C8" s="55" t="s">
        <v>26</v>
      </c>
      <c r="D8" s="61">
        <f aca="true" t="shared" si="1" ref="D8:E10">D9</f>
        <v>0</v>
      </c>
      <c r="E8" s="61">
        <f t="shared" si="1"/>
        <v>0</v>
      </c>
      <c r="F8" s="148" t="e">
        <f aca="true" t="shared" si="2" ref="F8:F15">E8/D8*100</f>
        <v>#DIV/0!</v>
      </c>
    </row>
    <row r="9" spans="1:6" s="55" customFormat="1" ht="12.75" customHeight="1" hidden="1">
      <c r="A9" s="171"/>
      <c r="B9" s="71"/>
      <c r="C9" s="55" t="s">
        <v>113</v>
      </c>
      <c r="D9" s="61">
        <f t="shared" si="1"/>
        <v>0</v>
      </c>
      <c r="E9" s="61">
        <f t="shared" si="1"/>
        <v>0</v>
      </c>
      <c r="F9" s="148" t="e">
        <f t="shared" si="2"/>
        <v>#DIV/0!</v>
      </c>
    </row>
    <row r="10" spans="1:6" s="55" customFormat="1" ht="13.5" customHeight="1" hidden="1">
      <c r="A10" s="171">
        <v>531</v>
      </c>
      <c r="B10" s="71"/>
      <c r="C10" s="55" t="s">
        <v>112</v>
      </c>
      <c r="D10" s="61">
        <f t="shared" si="1"/>
        <v>0</v>
      </c>
      <c r="E10" s="61">
        <f t="shared" si="1"/>
        <v>0</v>
      </c>
      <c r="F10" s="148" t="e">
        <f t="shared" si="2"/>
        <v>#DIV/0!</v>
      </c>
    </row>
    <row r="11" spans="1:6" s="5" customFormat="1" ht="15" customHeight="1" hidden="1">
      <c r="A11" s="172"/>
      <c r="B11" s="69">
        <v>5311</v>
      </c>
      <c r="C11" s="5" t="s">
        <v>111</v>
      </c>
      <c r="D11" s="7">
        <v>0</v>
      </c>
      <c r="E11" s="7">
        <v>0</v>
      </c>
      <c r="F11" s="149" t="e">
        <f t="shared" si="2"/>
        <v>#DIV/0!</v>
      </c>
    </row>
    <row r="12" spans="1:6" s="5" customFormat="1" ht="24.75" customHeight="1">
      <c r="A12" s="172"/>
      <c r="B12" s="68"/>
      <c r="C12" s="126" t="s">
        <v>99</v>
      </c>
      <c r="D12" s="3"/>
      <c r="E12" s="3"/>
      <c r="F12" s="148"/>
    </row>
    <row r="13" spans="1:6" s="5" customFormat="1" ht="16.5" customHeight="1">
      <c r="A13" s="172">
        <v>8</v>
      </c>
      <c r="B13" s="68"/>
      <c r="C13" s="4" t="s">
        <v>23</v>
      </c>
      <c r="D13" s="3">
        <f aca="true" t="shared" si="3" ref="D13:E15">D14</f>
        <v>45981000</v>
      </c>
      <c r="E13" s="3">
        <f t="shared" si="3"/>
        <v>5794318</v>
      </c>
      <c r="F13" s="148">
        <f t="shared" si="2"/>
        <v>12.601548465670604</v>
      </c>
    </row>
    <row r="14" spans="1:6" s="5" customFormat="1" ht="13.5" customHeight="1">
      <c r="A14" s="172">
        <v>83</v>
      </c>
      <c r="B14" s="68"/>
      <c r="C14" s="4" t="s">
        <v>24</v>
      </c>
      <c r="D14" s="3">
        <f t="shared" si="3"/>
        <v>45981000</v>
      </c>
      <c r="E14" s="3">
        <f t="shared" si="3"/>
        <v>5794318</v>
      </c>
      <c r="F14" s="148">
        <f t="shared" si="2"/>
        <v>12.601548465670604</v>
      </c>
    </row>
    <row r="15" spans="1:6" s="5" customFormat="1" ht="25.5" customHeight="1">
      <c r="A15" s="172">
        <v>832</v>
      </c>
      <c r="B15" s="68"/>
      <c r="C15" s="97" t="s">
        <v>69</v>
      </c>
      <c r="D15" s="3">
        <f t="shared" si="3"/>
        <v>45981000</v>
      </c>
      <c r="E15" s="3">
        <f t="shared" si="3"/>
        <v>5794318</v>
      </c>
      <c r="F15" s="148">
        <f t="shared" si="2"/>
        <v>12.601548465670604</v>
      </c>
    </row>
    <row r="16" spans="1:6" s="5" customFormat="1" ht="13.5" customHeight="1">
      <c r="A16" s="172"/>
      <c r="B16" s="69">
        <v>8321</v>
      </c>
      <c r="C16" s="5" t="s">
        <v>25</v>
      </c>
      <c r="D16" s="152">
        <v>45981000</v>
      </c>
      <c r="E16" s="7">
        <v>5794318</v>
      </c>
      <c r="F16" s="148"/>
    </row>
    <row r="17" spans="1:2" s="5" customFormat="1" ht="12.75">
      <c r="A17" s="172"/>
      <c r="B17" s="69"/>
    </row>
    <row r="18" spans="1:2" s="5" customFormat="1" ht="12.75">
      <c r="A18" s="164"/>
      <c r="B18" s="32"/>
    </row>
    <row r="19" spans="1:2" s="5" customFormat="1" ht="12.75">
      <c r="A19" s="164"/>
      <c r="B19" s="32"/>
    </row>
    <row r="20" spans="1:2" s="5" customFormat="1" ht="12.75">
      <c r="A20" s="164"/>
      <c r="B20" s="32"/>
    </row>
    <row r="21" spans="1:2" s="5" customFormat="1" ht="12.75">
      <c r="A21" s="164"/>
      <c r="B21" s="32"/>
    </row>
    <row r="22" spans="1:2" s="5" customFormat="1" ht="12.75">
      <c r="A22" s="164"/>
      <c r="B22" s="32"/>
    </row>
    <row r="23" spans="1:2" s="5" customFormat="1" ht="12.75">
      <c r="A23" s="164"/>
      <c r="B23" s="32"/>
    </row>
    <row r="24" spans="1:2" s="5" customFormat="1" ht="12.75">
      <c r="A24" s="164"/>
      <c r="B24" s="32"/>
    </row>
    <row r="25" spans="1:2" s="5" customFormat="1" ht="12.75">
      <c r="A25" s="164"/>
      <c r="B25" s="32"/>
    </row>
    <row r="26" spans="1:2" s="5" customFormat="1" ht="12.75">
      <c r="A26" s="164"/>
      <c r="B26" s="32"/>
    </row>
    <row r="27" spans="1:2" s="5" customFormat="1" ht="12.75">
      <c r="A27" s="164"/>
      <c r="B27" s="32"/>
    </row>
    <row r="28" spans="1:2" s="5" customFormat="1" ht="12.75">
      <c r="A28" s="164"/>
      <c r="B28" s="32"/>
    </row>
    <row r="29" spans="1:2" s="5" customFormat="1" ht="12.75">
      <c r="A29" s="164"/>
      <c r="B29" s="32"/>
    </row>
    <row r="30" spans="1:2" s="5" customFormat="1" ht="12.75">
      <c r="A30" s="164"/>
      <c r="B30" s="32"/>
    </row>
    <row r="31" spans="1:2" s="5" customFormat="1" ht="12.75">
      <c r="A31" s="164"/>
      <c r="B31" s="32"/>
    </row>
    <row r="32" spans="1:2" s="5" customFormat="1" ht="12.75">
      <c r="A32" s="164"/>
      <c r="B32" s="32"/>
    </row>
    <row r="33" spans="1:2" s="5" customFormat="1" ht="12.75">
      <c r="A33" s="164"/>
      <c r="B33" s="32"/>
    </row>
    <row r="34" spans="1:2" s="5" customFormat="1" ht="12.75">
      <c r="A34" s="164"/>
      <c r="B34" s="32"/>
    </row>
    <row r="35" spans="1:2" s="5" customFormat="1" ht="12.75">
      <c r="A35" s="164"/>
      <c r="B35" s="32"/>
    </row>
    <row r="36" spans="1:2" s="5" customFormat="1" ht="12.75">
      <c r="A36" s="164"/>
      <c r="B36" s="32"/>
    </row>
    <row r="37" spans="1:2" s="5" customFormat="1" ht="12.75">
      <c r="A37" s="164"/>
      <c r="B37" s="32"/>
    </row>
    <row r="38" spans="1:2" s="5" customFormat="1" ht="12.75">
      <c r="A38" s="164"/>
      <c r="B38" s="32"/>
    </row>
    <row r="39" spans="1:2" s="5" customFormat="1" ht="12.75">
      <c r="A39" s="164"/>
      <c r="B39" s="32"/>
    </row>
    <row r="40" spans="1:2" s="5" customFormat="1" ht="12.75">
      <c r="A40" s="164"/>
      <c r="B40" s="32"/>
    </row>
    <row r="41" spans="1:2" s="5" customFormat="1" ht="12.75">
      <c r="A41" s="164"/>
      <c r="B41" s="32"/>
    </row>
    <row r="42" spans="1:2" s="5" customFormat="1" ht="12.75">
      <c r="A42" s="164"/>
      <c r="B42" s="32"/>
    </row>
    <row r="43" spans="1:2" s="5" customFormat="1" ht="12.75">
      <c r="A43" s="164"/>
      <c r="B43" s="32"/>
    </row>
    <row r="44" spans="1:2" s="5" customFormat="1" ht="12.75">
      <c r="A44" s="164"/>
      <c r="B44" s="32"/>
    </row>
    <row r="45" spans="1:2" s="5" customFormat="1" ht="12.75">
      <c r="A45" s="164"/>
      <c r="B45" s="32"/>
    </row>
    <row r="46" spans="1:2" s="5" customFormat="1" ht="12.75">
      <c r="A46" s="164"/>
      <c r="B46" s="32"/>
    </row>
    <row r="47" spans="1:2" s="5" customFormat="1" ht="12.75">
      <c r="A47" s="164"/>
      <c r="B47" s="32"/>
    </row>
    <row r="48" spans="1:2" s="5" customFormat="1" ht="12.75">
      <c r="A48" s="164"/>
      <c r="B48" s="32"/>
    </row>
    <row r="49" spans="1:2" s="5" customFormat="1" ht="12.75">
      <c r="A49" s="164"/>
      <c r="B49" s="32"/>
    </row>
    <row r="50" spans="1:2" s="5" customFormat="1" ht="12.75">
      <c r="A50" s="164"/>
      <c r="B50" s="32"/>
    </row>
    <row r="51" spans="1:2" s="5" customFormat="1" ht="12.75">
      <c r="A51" s="164"/>
      <c r="B51" s="32"/>
    </row>
    <row r="52" spans="1:2" s="5" customFormat="1" ht="12.75">
      <c r="A52" s="164"/>
      <c r="B52" s="32"/>
    </row>
    <row r="53" spans="1:2" s="5" customFormat="1" ht="12.75">
      <c r="A53" s="164"/>
      <c r="B53" s="32"/>
    </row>
    <row r="54" spans="1:2" s="5" customFormat="1" ht="12.75">
      <c r="A54" s="164"/>
      <c r="B54" s="32"/>
    </row>
    <row r="55" spans="1:2" s="5" customFormat="1" ht="12.75">
      <c r="A55" s="164"/>
      <c r="B55" s="32"/>
    </row>
    <row r="56" spans="1:2" s="5" customFormat="1" ht="12.75">
      <c r="A56" s="164"/>
      <c r="B56" s="32"/>
    </row>
    <row r="57" spans="1:2" s="5" customFormat="1" ht="12.75">
      <c r="A57" s="164"/>
      <c r="B57" s="32"/>
    </row>
    <row r="58" spans="1:2" s="5" customFormat="1" ht="12.75">
      <c r="A58" s="164"/>
      <c r="B58" s="32"/>
    </row>
    <row r="59" spans="1:2" s="5" customFormat="1" ht="12.75">
      <c r="A59" s="164"/>
      <c r="B59" s="32"/>
    </row>
    <row r="60" spans="1:2" s="5" customFormat="1" ht="12.75">
      <c r="A60" s="164"/>
      <c r="B60" s="32"/>
    </row>
    <row r="61" spans="1:2" s="5" customFormat="1" ht="12.75">
      <c r="A61" s="164"/>
      <c r="B61" s="32"/>
    </row>
    <row r="62" spans="1:2" s="5" customFormat="1" ht="12.75">
      <c r="A62" s="164"/>
      <c r="B62" s="32"/>
    </row>
    <row r="63" spans="1:2" s="5" customFormat="1" ht="12.75">
      <c r="A63" s="164"/>
      <c r="B63" s="32"/>
    </row>
    <row r="64" spans="1:2" s="5" customFormat="1" ht="12.75">
      <c r="A64" s="164"/>
      <c r="B64" s="32"/>
    </row>
    <row r="65" spans="1:2" s="5" customFormat="1" ht="12.75">
      <c r="A65" s="164"/>
      <c r="B65" s="32"/>
    </row>
    <row r="66" spans="1:2" s="5" customFormat="1" ht="12.75">
      <c r="A66" s="164"/>
      <c r="B66" s="32"/>
    </row>
    <row r="67" spans="1:2" s="5" customFormat="1" ht="12.75">
      <c r="A67" s="164"/>
      <c r="B67" s="32"/>
    </row>
    <row r="68" spans="1:2" s="5" customFormat="1" ht="12.75">
      <c r="A68" s="164"/>
      <c r="B68" s="32"/>
    </row>
    <row r="69" spans="1:2" s="5" customFormat="1" ht="12.75">
      <c r="A69" s="164"/>
      <c r="B69" s="32"/>
    </row>
    <row r="70" spans="1:2" s="5" customFormat="1" ht="12.75">
      <c r="A70" s="164"/>
      <c r="B70" s="32"/>
    </row>
    <row r="71" spans="1:2" s="5" customFormat="1" ht="12.75">
      <c r="A71" s="164"/>
      <c r="B71" s="32"/>
    </row>
    <row r="72" spans="1:2" s="5" customFormat="1" ht="12.75">
      <c r="A72" s="164"/>
      <c r="B72" s="32"/>
    </row>
    <row r="73" spans="1:2" s="5" customFormat="1" ht="12.75">
      <c r="A73" s="164"/>
      <c r="B73" s="32"/>
    </row>
    <row r="74" spans="1:2" s="5" customFormat="1" ht="12.75">
      <c r="A74" s="164"/>
      <c r="B74" s="32"/>
    </row>
    <row r="75" spans="1:2" s="5" customFormat="1" ht="12.75">
      <c r="A75" s="164"/>
      <c r="B75" s="32"/>
    </row>
    <row r="76" spans="1:2" s="5" customFormat="1" ht="12.75">
      <c r="A76" s="164"/>
      <c r="B76" s="32"/>
    </row>
    <row r="77" spans="1:2" s="5" customFormat="1" ht="12.75">
      <c r="A77" s="164"/>
      <c r="B77" s="32"/>
    </row>
    <row r="78" spans="1:2" s="5" customFormat="1" ht="12.75">
      <c r="A78" s="164"/>
      <c r="B78" s="32"/>
    </row>
    <row r="79" spans="1:2" s="5" customFormat="1" ht="12.75">
      <c r="A79" s="164"/>
      <c r="B79" s="32"/>
    </row>
    <row r="80" spans="1:2" s="5" customFormat="1" ht="12.75">
      <c r="A80" s="164"/>
      <c r="B80" s="32"/>
    </row>
    <row r="81" spans="1:2" s="5" customFormat="1" ht="12.75">
      <c r="A81" s="164"/>
      <c r="B81" s="32"/>
    </row>
    <row r="82" spans="1:2" s="5" customFormat="1" ht="12.75">
      <c r="A82" s="164"/>
      <c r="B82" s="32"/>
    </row>
    <row r="83" spans="1:2" s="5" customFormat="1" ht="12.75">
      <c r="A83" s="164"/>
      <c r="B83" s="32"/>
    </row>
    <row r="84" spans="1:2" s="5" customFormat="1" ht="12.75">
      <c r="A84" s="164"/>
      <c r="B84" s="32"/>
    </row>
    <row r="85" spans="1:2" s="5" customFormat="1" ht="12.75">
      <c r="A85" s="164"/>
      <c r="B85" s="32"/>
    </row>
    <row r="86" spans="1:2" s="5" customFormat="1" ht="12.75">
      <c r="A86" s="164"/>
      <c r="B86" s="32"/>
    </row>
    <row r="87" spans="1:2" s="5" customFormat="1" ht="12.75">
      <c r="A87" s="164"/>
      <c r="B87" s="32"/>
    </row>
    <row r="88" spans="1:2" s="5" customFormat="1" ht="12.75">
      <c r="A88" s="164"/>
      <c r="B88" s="32"/>
    </row>
    <row r="89" spans="1:2" s="5" customFormat="1" ht="12.75">
      <c r="A89" s="164"/>
      <c r="B89" s="32"/>
    </row>
    <row r="90" spans="1:2" s="5" customFormat="1" ht="12.75">
      <c r="A90" s="164"/>
      <c r="B90" s="32"/>
    </row>
    <row r="91" spans="1:2" s="5" customFormat="1" ht="12.75">
      <c r="A91" s="164"/>
      <c r="B91" s="32"/>
    </row>
    <row r="92" spans="1:2" s="5" customFormat="1" ht="12.75">
      <c r="A92" s="164"/>
      <c r="B92" s="32"/>
    </row>
    <row r="93" spans="1:2" s="5" customFormat="1" ht="12.75">
      <c r="A93" s="164"/>
      <c r="B93" s="32"/>
    </row>
    <row r="94" spans="1:2" s="5" customFormat="1" ht="12.75">
      <c r="A94" s="164"/>
      <c r="B94" s="32"/>
    </row>
    <row r="95" spans="1:2" s="5" customFormat="1" ht="12.75">
      <c r="A95" s="164"/>
      <c r="B95" s="32"/>
    </row>
    <row r="96" spans="1:2" s="5" customFormat="1" ht="12.75">
      <c r="A96" s="164"/>
      <c r="B96" s="32"/>
    </row>
    <row r="97" spans="1:2" s="5" customFormat="1" ht="12.75">
      <c r="A97" s="164"/>
      <c r="B97" s="32"/>
    </row>
    <row r="98" spans="1:2" s="5" customFormat="1" ht="12.75">
      <c r="A98" s="164"/>
      <c r="B98" s="32"/>
    </row>
    <row r="99" spans="1:2" s="5" customFormat="1" ht="12.75">
      <c r="A99" s="164"/>
      <c r="B99" s="32"/>
    </row>
    <row r="100" spans="1:2" s="5" customFormat="1" ht="12.75">
      <c r="A100" s="164"/>
      <c r="B100" s="32"/>
    </row>
    <row r="101" spans="1:2" s="5" customFormat="1" ht="12.75">
      <c r="A101" s="164"/>
      <c r="B101" s="32"/>
    </row>
    <row r="102" spans="1:2" s="5" customFormat="1" ht="12.75">
      <c r="A102" s="164"/>
      <c r="B102" s="32"/>
    </row>
    <row r="103" spans="1:2" s="5" customFormat="1" ht="12.75">
      <c r="A103" s="164"/>
      <c r="B103" s="32"/>
    </row>
    <row r="104" spans="1:2" s="5" customFormat="1" ht="12.75">
      <c r="A104" s="164"/>
      <c r="B104" s="32"/>
    </row>
    <row r="105" spans="1:2" s="5" customFormat="1" ht="12.75">
      <c r="A105" s="164"/>
      <c r="B105" s="32"/>
    </row>
    <row r="106" spans="1:2" s="5" customFormat="1" ht="12.75">
      <c r="A106" s="164"/>
      <c r="B106" s="32"/>
    </row>
    <row r="107" spans="1:2" s="5" customFormat="1" ht="12.75">
      <c r="A107" s="164"/>
      <c r="B107" s="32"/>
    </row>
    <row r="108" spans="1:2" s="5" customFormat="1" ht="12.75">
      <c r="A108" s="164"/>
      <c r="B108" s="32"/>
    </row>
    <row r="109" spans="1:2" s="5" customFormat="1" ht="12.75">
      <c r="A109" s="164"/>
      <c r="B109" s="32"/>
    </row>
    <row r="110" spans="1:2" s="5" customFormat="1" ht="12.75">
      <c r="A110" s="164"/>
      <c r="B110" s="32"/>
    </row>
    <row r="111" spans="1:2" s="5" customFormat="1" ht="12.75">
      <c r="A111" s="164"/>
      <c r="B111" s="32"/>
    </row>
    <row r="112" spans="1:2" s="5" customFormat="1" ht="12.75">
      <c r="A112" s="164"/>
      <c r="B112" s="32"/>
    </row>
    <row r="113" spans="1:2" s="5" customFormat="1" ht="12.75">
      <c r="A113" s="164"/>
      <c r="B113" s="32"/>
    </row>
    <row r="114" spans="1:2" s="5" customFormat="1" ht="12.75">
      <c r="A114" s="164"/>
      <c r="B114" s="32"/>
    </row>
    <row r="115" spans="1:2" s="5" customFormat="1" ht="12.75">
      <c r="A115" s="164"/>
      <c r="B115" s="32"/>
    </row>
    <row r="116" spans="1:2" s="5" customFormat="1" ht="12.75">
      <c r="A116" s="164"/>
      <c r="B116" s="32"/>
    </row>
    <row r="117" spans="1:2" s="5" customFormat="1" ht="12.75">
      <c r="A117" s="164"/>
      <c r="B117" s="32"/>
    </row>
    <row r="118" spans="1:2" s="5" customFormat="1" ht="12.75">
      <c r="A118" s="164"/>
      <c r="B118" s="32"/>
    </row>
    <row r="119" spans="1:2" s="5" customFormat="1" ht="12.75">
      <c r="A119" s="164"/>
      <c r="B119" s="32"/>
    </row>
    <row r="120" spans="1:2" s="5" customFormat="1" ht="12.75">
      <c r="A120" s="164"/>
      <c r="B120" s="32"/>
    </row>
    <row r="121" spans="1:2" s="5" customFormat="1" ht="12.75">
      <c r="A121" s="164"/>
      <c r="B121" s="32"/>
    </row>
    <row r="122" spans="1:2" s="5" customFormat="1" ht="12.75">
      <c r="A122" s="164"/>
      <c r="B122" s="32"/>
    </row>
    <row r="123" spans="1:2" s="5" customFormat="1" ht="12.75">
      <c r="A123" s="164"/>
      <c r="B123" s="32"/>
    </row>
    <row r="124" spans="1:2" s="5" customFormat="1" ht="12.75">
      <c r="A124" s="164"/>
      <c r="B124" s="32"/>
    </row>
    <row r="125" spans="1:2" s="5" customFormat="1" ht="12.75">
      <c r="A125" s="164"/>
      <c r="B125" s="32"/>
    </row>
    <row r="126" spans="1:2" s="5" customFormat="1" ht="12.75">
      <c r="A126" s="164"/>
      <c r="B126" s="32"/>
    </row>
    <row r="127" spans="1:2" s="5" customFormat="1" ht="12.75">
      <c r="A127" s="164"/>
      <c r="B127" s="32"/>
    </row>
    <row r="128" spans="1:2" s="5" customFormat="1" ht="12.75">
      <c r="A128" s="164"/>
      <c r="B128" s="32"/>
    </row>
    <row r="129" spans="1:2" s="5" customFormat="1" ht="12.75">
      <c r="A129" s="164"/>
      <c r="B129" s="32"/>
    </row>
    <row r="130" spans="1:2" s="5" customFormat="1" ht="12.75">
      <c r="A130" s="164"/>
      <c r="B130" s="32"/>
    </row>
    <row r="131" spans="1:2" s="5" customFormat="1" ht="12.75">
      <c r="A131" s="164"/>
      <c r="B131" s="32"/>
    </row>
    <row r="132" spans="1:2" s="5" customFormat="1" ht="12.75">
      <c r="A132" s="164"/>
      <c r="B132" s="32"/>
    </row>
    <row r="133" spans="1:2" s="5" customFormat="1" ht="12.75">
      <c r="A133" s="164"/>
      <c r="B133" s="32"/>
    </row>
    <row r="134" spans="1:2" s="5" customFormat="1" ht="12.75">
      <c r="A134" s="164"/>
      <c r="B134" s="32"/>
    </row>
    <row r="135" spans="1:2" s="5" customFormat="1" ht="12.75">
      <c r="A135" s="164"/>
      <c r="B135" s="32"/>
    </row>
    <row r="136" spans="1:2" s="5" customFormat="1" ht="12.75">
      <c r="A136" s="164"/>
      <c r="B136" s="32"/>
    </row>
    <row r="137" spans="1:2" s="5" customFormat="1" ht="12.75">
      <c r="A137" s="164"/>
      <c r="B137" s="32"/>
    </row>
    <row r="138" spans="1:2" s="5" customFormat="1" ht="12.75">
      <c r="A138" s="164"/>
      <c r="B138" s="32"/>
    </row>
    <row r="139" spans="1:2" s="5" customFormat="1" ht="12.75">
      <c r="A139" s="164"/>
      <c r="B139" s="32"/>
    </row>
    <row r="140" spans="1:2" s="5" customFormat="1" ht="12.75">
      <c r="A140" s="164"/>
      <c r="B140" s="32"/>
    </row>
    <row r="141" spans="1:2" s="5" customFormat="1" ht="12.75">
      <c r="A141" s="164"/>
      <c r="B141" s="32"/>
    </row>
    <row r="142" spans="1:2" s="5" customFormat="1" ht="12.75">
      <c r="A142" s="164"/>
      <c r="B142" s="32"/>
    </row>
    <row r="143" spans="1:2" s="5" customFormat="1" ht="12.75">
      <c r="A143" s="164"/>
      <c r="B143" s="32"/>
    </row>
    <row r="144" spans="1:2" s="5" customFormat="1" ht="12.75">
      <c r="A144" s="164"/>
      <c r="B144" s="32"/>
    </row>
    <row r="145" spans="1:2" s="5" customFormat="1" ht="12.75">
      <c r="A145" s="164"/>
      <c r="B145" s="32"/>
    </row>
    <row r="146" spans="1:2" s="5" customFormat="1" ht="12.75">
      <c r="A146" s="164"/>
      <c r="B146" s="32"/>
    </row>
    <row r="147" spans="1:2" s="5" customFormat="1" ht="12.75">
      <c r="A147" s="164"/>
      <c r="B147" s="32"/>
    </row>
    <row r="148" spans="1:2" s="5" customFormat="1" ht="12.75">
      <c r="A148" s="164"/>
      <c r="B148" s="32"/>
    </row>
    <row r="149" spans="1:2" s="5" customFormat="1" ht="12.75">
      <c r="A149" s="164"/>
      <c r="B149" s="32"/>
    </row>
    <row r="150" spans="1:2" s="5" customFormat="1" ht="12.75">
      <c r="A150" s="164"/>
      <c r="B150" s="32"/>
    </row>
    <row r="151" spans="1:2" s="5" customFormat="1" ht="12.75">
      <c r="A151" s="164"/>
      <c r="B151" s="32"/>
    </row>
    <row r="152" spans="1:2" s="5" customFormat="1" ht="12.75">
      <c r="A152" s="164"/>
      <c r="B152" s="32"/>
    </row>
    <row r="153" spans="1:2" s="5" customFormat="1" ht="12.75">
      <c r="A153" s="164"/>
      <c r="B153" s="32"/>
    </row>
    <row r="154" spans="1:2" s="5" customFormat="1" ht="12.75">
      <c r="A154" s="164"/>
      <c r="B154" s="32"/>
    </row>
    <row r="155" spans="1:2" s="5" customFormat="1" ht="12.75">
      <c r="A155" s="164"/>
      <c r="B155" s="32"/>
    </row>
    <row r="156" spans="1:2" s="5" customFormat="1" ht="12.75">
      <c r="A156" s="164"/>
      <c r="B156" s="32"/>
    </row>
    <row r="157" spans="1:2" s="5" customFormat="1" ht="12.75">
      <c r="A157" s="164"/>
      <c r="B157" s="32"/>
    </row>
    <row r="158" spans="1:2" s="5" customFormat="1" ht="12.75">
      <c r="A158" s="164"/>
      <c r="B158" s="32"/>
    </row>
    <row r="159" spans="1:2" s="5" customFormat="1" ht="12.75">
      <c r="A159" s="164"/>
      <c r="B159" s="32"/>
    </row>
    <row r="160" spans="1:2" s="5" customFormat="1" ht="12.75">
      <c r="A160" s="164"/>
      <c r="B160" s="32"/>
    </row>
    <row r="161" spans="1:2" s="5" customFormat="1" ht="12.75">
      <c r="A161" s="164"/>
      <c r="B161" s="32"/>
    </row>
    <row r="162" spans="1:2" s="5" customFormat="1" ht="12.75">
      <c r="A162" s="164"/>
      <c r="B162" s="32"/>
    </row>
    <row r="163" spans="1:2" s="5" customFormat="1" ht="12.75">
      <c r="A163" s="164"/>
      <c r="B163" s="32"/>
    </row>
    <row r="164" spans="1:2" s="5" customFormat="1" ht="12.75">
      <c r="A164" s="164"/>
      <c r="B164" s="32"/>
    </row>
    <row r="165" spans="1:2" s="5" customFormat="1" ht="12.75">
      <c r="A165" s="164"/>
      <c r="B165" s="32"/>
    </row>
    <row r="166" spans="1:2" s="5" customFormat="1" ht="12.75">
      <c r="A166" s="164"/>
      <c r="B166" s="32"/>
    </row>
    <row r="167" spans="1:2" s="5" customFormat="1" ht="12.75">
      <c r="A167" s="164"/>
      <c r="B167" s="32"/>
    </row>
    <row r="168" spans="1:2" s="5" customFormat="1" ht="12.75">
      <c r="A168" s="164"/>
      <c r="B168" s="32"/>
    </row>
    <row r="169" spans="1:2" s="5" customFormat="1" ht="12.75">
      <c r="A169" s="164"/>
      <c r="B169" s="32"/>
    </row>
    <row r="170" spans="1:2" s="5" customFormat="1" ht="12.75">
      <c r="A170" s="164"/>
      <c r="B170" s="32"/>
    </row>
    <row r="171" spans="1:2" s="5" customFormat="1" ht="12.75">
      <c r="A171" s="164"/>
      <c r="B171" s="32"/>
    </row>
    <row r="172" spans="1:2" s="5" customFormat="1" ht="12.75">
      <c r="A172" s="164"/>
      <c r="B172" s="32"/>
    </row>
    <row r="173" spans="1:2" s="5" customFormat="1" ht="12.75">
      <c r="A173" s="164"/>
      <c r="B173" s="32"/>
    </row>
    <row r="174" spans="1:2" s="5" customFormat="1" ht="12.75">
      <c r="A174" s="164"/>
      <c r="B174" s="32"/>
    </row>
    <row r="175" spans="1:2" s="5" customFormat="1" ht="12.75">
      <c r="A175" s="164"/>
      <c r="B175" s="32"/>
    </row>
    <row r="176" spans="1:2" s="5" customFormat="1" ht="12.75">
      <c r="A176" s="164"/>
      <c r="B176" s="32"/>
    </row>
    <row r="177" spans="1:2" s="5" customFormat="1" ht="12.75">
      <c r="A177" s="164"/>
      <c r="B177" s="32"/>
    </row>
    <row r="178" spans="1:2" s="5" customFormat="1" ht="12.75">
      <c r="A178" s="164"/>
      <c r="B178" s="32"/>
    </row>
    <row r="179" spans="1:2" s="5" customFormat="1" ht="12.75">
      <c r="A179" s="164"/>
      <c r="B179" s="32"/>
    </row>
    <row r="180" spans="1:2" s="5" customFormat="1" ht="12.75">
      <c r="A180" s="164"/>
      <c r="B180" s="32"/>
    </row>
    <row r="181" spans="1:2" s="5" customFormat="1" ht="12.75">
      <c r="A181" s="164"/>
      <c r="B181" s="32"/>
    </row>
    <row r="182" spans="1:2" s="5" customFormat="1" ht="12.75">
      <c r="A182" s="164"/>
      <c r="B182" s="32"/>
    </row>
    <row r="183" spans="1:2" s="5" customFormat="1" ht="12.75">
      <c r="A183" s="164"/>
      <c r="B183" s="32"/>
    </row>
    <row r="184" spans="1:2" s="5" customFormat="1" ht="12.75">
      <c r="A184" s="164"/>
      <c r="B184" s="32"/>
    </row>
    <row r="185" spans="1:2" s="5" customFormat="1" ht="12.75">
      <c r="A185" s="164"/>
      <c r="B185" s="32"/>
    </row>
    <row r="186" spans="1:2" s="5" customFormat="1" ht="12.75">
      <c r="A186" s="164"/>
      <c r="B186" s="32"/>
    </row>
    <row r="187" spans="1:2" s="5" customFormat="1" ht="12.75">
      <c r="A187" s="164"/>
      <c r="B187" s="32"/>
    </row>
    <row r="188" spans="1:2" s="5" customFormat="1" ht="12.75">
      <c r="A188" s="164"/>
      <c r="B188" s="32"/>
    </row>
    <row r="189" spans="1:2" s="5" customFormat="1" ht="12.75">
      <c r="A189" s="164"/>
      <c r="B189" s="32"/>
    </row>
    <row r="190" spans="1:2" s="5" customFormat="1" ht="12.75">
      <c r="A190" s="164"/>
      <c r="B190" s="32"/>
    </row>
    <row r="191" spans="1:2" s="5" customFormat="1" ht="12.75">
      <c r="A191" s="164"/>
      <c r="B191" s="32"/>
    </row>
    <row r="192" spans="1:2" s="5" customFormat="1" ht="12.75">
      <c r="A192" s="164"/>
      <c r="B192" s="32"/>
    </row>
    <row r="193" spans="1:2" s="5" customFormat="1" ht="12.75">
      <c r="A193" s="164"/>
      <c r="B193" s="32"/>
    </row>
    <row r="194" spans="1:2" s="5" customFormat="1" ht="12.75">
      <c r="A194" s="164"/>
      <c r="B194" s="32"/>
    </row>
    <row r="195" spans="1:2" s="5" customFormat="1" ht="12.75">
      <c r="A195" s="164"/>
      <c r="B195" s="32"/>
    </row>
    <row r="196" spans="1:2" s="5" customFormat="1" ht="12.75">
      <c r="A196" s="164"/>
      <c r="B196" s="32"/>
    </row>
    <row r="197" spans="1:2" s="5" customFormat="1" ht="12.75">
      <c r="A197" s="164"/>
      <c r="B197" s="32"/>
    </row>
    <row r="198" spans="1:2" s="5" customFormat="1" ht="12.75">
      <c r="A198" s="164"/>
      <c r="B198" s="32"/>
    </row>
    <row r="199" spans="1:2" s="5" customFormat="1" ht="12.75">
      <c r="A199" s="164"/>
      <c r="B199" s="32"/>
    </row>
    <row r="200" spans="1:2" s="5" customFormat="1" ht="12.75">
      <c r="A200" s="164"/>
      <c r="B200" s="32"/>
    </row>
    <row r="201" spans="1:2" s="5" customFormat="1" ht="12.75">
      <c r="A201" s="164"/>
      <c r="B201" s="32"/>
    </row>
    <row r="202" spans="1:2" s="5" customFormat="1" ht="12.75">
      <c r="A202" s="164"/>
      <c r="B202" s="32"/>
    </row>
    <row r="203" spans="1:2" s="5" customFormat="1" ht="12.75">
      <c r="A203" s="164"/>
      <c r="B203" s="32"/>
    </row>
    <row r="204" spans="1:2" s="5" customFormat="1" ht="12.75">
      <c r="A204" s="164"/>
      <c r="B204" s="32"/>
    </row>
    <row r="205" spans="1:2" s="5" customFormat="1" ht="12.75">
      <c r="A205" s="164"/>
      <c r="B205" s="32"/>
    </row>
    <row r="206" spans="1:2" s="5" customFormat="1" ht="12.75">
      <c r="A206" s="164"/>
      <c r="B206" s="32"/>
    </row>
    <row r="207" spans="1:2" s="5" customFormat="1" ht="12.75">
      <c r="A207" s="164"/>
      <c r="B207" s="32"/>
    </row>
    <row r="208" spans="1:2" s="5" customFormat="1" ht="12.75">
      <c r="A208" s="164"/>
      <c r="B208" s="32"/>
    </row>
    <row r="209" spans="1:2" s="5" customFormat="1" ht="12.75">
      <c r="A209" s="164"/>
      <c r="B209" s="32"/>
    </row>
    <row r="210" spans="1:2" s="5" customFormat="1" ht="12.75">
      <c r="A210" s="164"/>
      <c r="B210" s="32"/>
    </row>
    <row r="211" spans="1:2" s="5" customFormat="1" ht="12.75">
      <c r="A211" s="164"/>
      <c r="B211" s="32"/>
    </row>
  </sheetData>
  <sheetProtection/>
  <mergeCells count="1">
    <mergeCell ref="A1:F1"/>
  </mergeCells>
  <printOptions horizontalCentered="1"/>
  <pageMargins left="0.1968503937007874" right="0.1968503937007874" top="0.6299212598425197" bottom="0.6299212598425197" header="0.31496062992125984" footer="0.31496062992125984"/>
  <pageSetup firstPageNumber="514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54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9.57421875" style="5" customWidth="1"/>
    <col min="2" max="2" width="52.421875" style="5" customWidth="1"/>
    <col min="3" max="3" width="13.7109375" style="5" customWidth="1"/>
    <col min="4" max="4" width="13.8515625" style="5" customWidth="1"/>
    <col min="5" max="5" width="7.8515625" style="5" customWidth="1"/>
    <col min="10" max="10" width="7.57421875" style="0" customWidth="1"/>
    <col min="12" max="12" width="5.57421875" style="0" customWidth="1"/>
  </cols>
  <sheetData>
    <row r="1" spans="1:5" ht="34.5" customHeight="1">
      <c r="A1" s="187" t="s">
        <v>85</v>
      </c>
      <c r="B1" s="187"/>
      <c r="C1" s="187"/>
      <c r="D1" s="187"/>
      <c r="E1" s="187"/>
    </row>
    <row r="2" spans="1:5" s="119" customFormat="1" ht="26.25" customHeight="1">
      <c r="A2" s="123" t="s">
        <v>76</v>
      </c>
      <c r="B2" s="140" t="s">
        <v>77</v>
      </c>
      <c r="C2" s="44" t="s">
        <v>132</v>
      </c>
      <c r="D2" s="44" t="s">
        <v>135</v>
      </c>
      <c r="E2" s="44" t="s">
        <v>133</v>
      </c>
    </row>
    <row r="3" spans="1:5" ht="5.25" customHeight="1">
      <c r="A3" s="91"/>
      <c r="B3" s="124"/>
      <c r="C3" s="125"/>
      <c r="D3" s="125"/>
      <c r="E3" s="125"/>
    </row>
    <row r="4" spans="1:13" ht="27" customHeight="1">
      <c r="A4" s="87" t="s">
        <v>131</v>
      </c>
      <c r="B4" s="141" t="s">
        <v>87</v>
      </c>
      <c r="C4" s="61">
        <f>C5+C64</f>
        <v>83641500</v>
      </c>
      <c r="D4" s="61">
        <f>D5+D64</f>
        <v>77372709</v>
      </c>
      <c r="E4" s="92">
        <f>D4/C4*100</f>
        <v>92.50516669356719</v>
      </c>
      <c r="F4" s="61"/>
      <c r="G4" s="61"/>
      <c r="H4" s="61"/>
      <c r="I4" s="61"/>
      <c r="K4" s="61"/>
      <c r="M4" s="61"/>
    </row>
    <row r="5" spans="1:5" ht="21" customHeight="1">
      <c r="A5" s="89"/>
      <c r="B5" s="142" t="s">
        <v>106</v>
      </c>
      <c r="C5" s="61">
        <f>C6+C57</f>
        <v>65654500</v>
      </c>
      <c r="D5" s="61">
        <f>D6+D57</f>
        <v>72429341</v>
      </c>
      <c r="E5" s="92">
        <f>D5/C5*100</f>
        <v>110.3189286339855</v>
      </c>
    </row>
    <row r="6" spans="1:5" ht="18.75" customHeight="1">
      <c r="A6" s="86">
        <v>100</v>
      </c>
      <c r="B6" s="84" t="s">
        <v>94</v>
      </c>
      <c r="C6" s="61">
        <f>C8+C45+C51</f>
        <v>5654500</v>
      </c>
      <c r="D6" s="61">
        <f>D8+D45+D51</f>
        <v>1743314</v>
      </c>
      <c r="E6" s="92">
        <f>D6/C6*100</f>
        <v>30.830559731187552</v>
      </c>
    </row>
    <row r="7" spans="3:5" ht="12.75">
      <c r="C7" s="61"/>
      <c r="D7" s="61"/>
      <c r="E7" s="92"/>
    </row>
    <row r="8" spans="1:5" ht="12.75" customHeight="1">
      <c r="A8" s="88" t="s">
        <v>75</v>
      </c>
      <c r="B8" s="47" t="s">
        <v>95</v>
      </c>
      <c r="C8" s="61">
        <f>C9</f>
        <v>5554500</v>
      </c>
      <c r="D8" s="61">
        <f>D9</f>
        <v>1720245</v>
      </c>
      <c r="E8" s="92">
        <f>D8/C8*100</f>
        <v>30.970294355927624</v>
      </c>
    </row>
    <row r="9" spans="1:5" s="99" customFormat="1" ht="12.75" customHeight="1" hidden="1">
      <c r="A9" s="106">
        <v>3</v>
      </c>
      <c r="B9" s="54" t="s">
        <v>89</v>
      </c>
      <c r="C9" s="61">
        <f>C10+C18+C40</f>
        <v>5554500</v>
      </c>
      <c r="D9" s="61">
        <f>D10+D18+D40</f>
        <v>1720245</v>
      </c>
      <c r="E9" s="92">
        <f>D9/C9*100</f>
        <v>30.970294355927624</v>
      </c>
    </row>
    <row r="10" spans="1:5" s="99" customFormat="1" ht="12.75" customHeight="1">
      <c r="A10" s="106">
        <v>31</v>
      </c>
      <c r="B10" s="49" t="s">
        <v>51</v>
      </c>
      <c r="C10" s="61">
        <f>C11+C13+C15</f>
        <v>1816000</v>
      </c>
      <c r="D10" s="61">
        <f>D11+D13+D15</f>
        <v>903244</v>
      </c>
      <c r="E10" s="92">
        <f>D10/C10*100</f>
        <v>49.73810572687224</v>
      </c>
    </row>
    <row r="11" spans="1:5" s="99" customFormat="1" ht="12.75" customHeight="1">
      <c r="A11" s="106">
        <v>311</v>
      </c>
      <c r="B11" s="137" t="s">
        <v>130</v>
      </c>
      <c r="C11" s="61">
        <f>C12</f>
        <v>1500000</v>
      </c>
      <c r="D11" s="61">
        <f>D12</f>
        <v>746077</v>
      </c>
      <c r="E11" s="92">
        <f>D11/C11*100</f>
        <v>49.73846666666667</v>
      </c>
    </row>
    <row r="12" spans="1:5" s="98" customFormat="1" ht="12.75" customHeight="1">
      <c r="A12" s="50">
        <v>3111</v>
      </c>
      <c r="B12" s="51" t="s">
        <v>52</v>
      </c>
      <c r="C12" s="152">
        <v>1500000</v>
      </c>
      <c r="D12" s="7">
        <v>746077</v>
      </c>
      <c r="E12" s="93"/>
    </row>
    <row r="13" spans="1:5" s="99" customFormat="1" ht="12.75" customHeight="1">
      <c r="A13" s="105">
        <v>312</v>
      </c>
      <c r="B13" s="143" t="s">
        <v>53</v>
      </c>
      <c r="C13" s="3">
        <f>C14</f>
        <v>60000</v>
      </c>
      <c r="D13" s="3">
        <f>D14</f>
        <v>28715</v>
      </c>
      <c r="E13" s="92">
        <f>D13/C13*100</f>
        <v>47.858333333333334</v>
      </c>
    </row>
    <row r="14" spans="1:5" s="98" customFormat="1" ht="12.75" customHeight="1">
      <c r="A14" s="50">
        <v>3121</v>
      </c>
      <c r="B14" s="51" t="s">
        <v>53</v>
      </c>
      <c r="C14" s="152">
        <v>60000</v>
      </c>
      <c r="D14" s="7">
        <v>28715</v>
      </c>
      <c r="E14" s="93"/>
    </row>
    <row r="15" spans="1:5" s="99" customFormat="1" ht="12.75" customHeight="1">
      <c r="A15" s="105">
        <v>313</v>
      </c>
      <c r="B15" s="143" t="s">
        <v>54</v>
      </c>
      <c r="C15" s="3">
        <f>C16+C17</f>
        <v>256000</v>
      </c>
      <c r="D15" s="3">
        <f>D16+D17</f>
        <v>128452</v>
      </c>
      <c r="E15" s="92">
        <f>D15/C15*100</f>
        <v>50.1765625</v>
      </c>
    </row>
    <row r="16" spans="1:5" ht="12.75" customHeight="1">
      <c r="A16" s="50">
        <v>3132</v>
      </c>
      <c r="B16" s="51" t="s">
        <v>122</v>
      </c>
      <c r="C16" s="154">
        <v>230000</v>
      </c>
      <c r="D16" s="7">
        <v>115281</v>
      </c>
      <c r="E16" s="93"/>
    </row>
    <row r="17" spans="1:5" ht="12.75" customHeight="1">
      <c r="A17" s="50">
        <v>3133</v>
      </c>
      <c r="B17" s="51" t="s">
        <v>123</v>
      </c>
      <c r="C17" s="154">
        <v>26000</v>
      </c>
      <c r="D17" s="7">
        <v>13171</v>
      </c>
      <c r="E17" s="93"/>
    </row>
    <row r="18" spans="1:5" s="99" customFormat="1" ht="12.75" customHeight="1">
      <c r="A18" s="105">
        <v>32</v>
      </c>
      <c r="B18" s="20" t="s">
        <v>3</v>
      </c>
      <c r="C18" s="3">
        <f>C19+C23+C26+C36</f>
        <v>3163500</v>
      </c>
      <c r="D18" s="3">
        <f>D19+D23+D26+D36</f>
        <v>326651</v>
      </c>
      <c r="E18" s="92">
        <f>D18/C18*100</f>
        <v>10.325620357199304</v>
      </c>
    </row>
    <row r="19" spans="1:5" s="99" customFormat="1" ht="12.75" customHeight="1">
      <c r="A19" s="105">
        <v>321</v>
      </c>
      <c r="B19" s="20" t="s">
        <v>7</v>
      </c>
      <c r="C19" s="3">
        <f>C20+C21+C22</f>
        <v>90000</v>
      </c>
      <c r="D19" s="3">
        <f>D20+D21+D22</f>
        <v>22801</v>
      </c>
      <c r="E19" s="92">
        <f>D19/C19*100</f>
        <v>25.334444444444443</v>
      </c>
    </row>
    <row r="20" spans="1:5" s="98" customFormat="1" ht="12.75" customHeight="1">
      <c r="A20" s="50">
        <v>3211</v>
      </c>
      <c r="B20" s="52" t="s">
        <v>55</v>
      </c>
      <c r="C20" s="154">
        <v>40000</v>
      </c>
      <c r="D20" s="7">
        <v>3732</v>
      </c>
      <c r="E20" s="93"/>
    </row>
    <row r="21" spans="1:5" s="98" customFormat="1" ht="12.75" customHeight="1">
      <c r="A21" s="50">
        <v>3212</v>
      </c>
      <c r="B21" s="52" t="s">
        <v>56</v>
      </c>
      <c r="C21" s="154">
        <v>30000</v>
      </c>
      <c r="D21" s="7">
        <v>13976</v>
      </c>
      <c r="E21" s="93"/>
    </row>
    <row r="22" spans="1:5" s="98" customFormat="1" ht="12" customHeight="1">
      <c r="A22" s="28" t="s">
        <v>5</v>
      </c>
      <c r="B22" s="24" t="s">
        <v>6</v>
      </c>
      <c r="C22" s="154">
        <v>20000</v>
      </c>
      <c r="D22" s="7">
        <v>5093</v>
      </c>
      <c r="E22" s="93"/>
    </row>
    <row r="23" spans="1:5" s="99" customFormat="1" ht="12.75" customHeight="1">
      <c r="A23" s="100">
        <v>322</v>
      </c>
      <c r="B23" s="19" t="s">
        <v>57</v>
      </c>
      <c r="C23" s="155">
        <f>C24+C25</f>
        <v>23000</v>
      </c>
      <c r="D23" s="3">
        <f>D24+D25</f>
        <v>12720</v>
      </c>
      <c r="E23" s="92"/>
    </row>
    <row r="24" spans="1:5" s="98" customFormat="1" ht="12.75" customHeight="1">
      <c r="A24" s="28">
        <v>3223</v>
      </c>
      <c r="B24" s="24" t="s">
        <v>59</v>
      </c>
      <c r="C24" s="154">
        <v>20000</v>
      </c>
      <c r="D24" s="7">
        <v>12720</v>
      </c>
      <c r="E24" s="93"/>
    </row>
    <row r="25" spans="1:5" s="98" customFormat="1" ht="12.75" customHeight="1" hidden="1">
      <c r="A25" s="28">
        <v>3225</v>
      </c>
      <c r="B25" s="24" t="s">
        <v>9</v>
      </c>
      <c r="C25" s="154">
        <v>3000</v>
      </c>
      <c r="D25" s="7">
        <v>0</v>
      </c>
      <c r="E25" s="93"/>
    </row>
    <row r="26" spans="1:5" s="99" customFormat="1" ht="12.75" customHeight="1">
      <c r="A26" s="100">
        <v>323</v>
      </c>
      <c r="B26" s="19" t="s">
        <v>10</v>
      </c>
      <c r="C26" s="3">
        <f>C27+C28+C29+C30+C31+C32+C33+C34+C35</f>
        <v>1395500</v>
      </c>
      <c r="D26" s="3">
        <f>D27+D28+D29+D30+D31+D32+D33+D34+D35</f>
        <v>286955</v>
      </c>
      <c r="E26" s="92">
        <f>D26/C26*100</f>
        <v>20.562880687925475</v>
      </c>
    </row>
    <row r="27" spans="1:5" s="98" customFormat="1" ht="12.75" customHeight="1">
      <c r="A27" s="59">
        <v>3231</v>
      </c>
      <c r="B27" s="51" t="s">
        <v>60</v>
      </c>
      <c r="C27" s="154">
        <v>30000</v>
      </c>
      <c r="D27" s="7">
        <v>11021</v>
      </c>
      <c r="E27" s="93"/>
    </row>
    <row r="28" spans="1:5" s="111" customFormat="1" ht="12.75" customHeight="1">
      <c r="A28" s="28">
        <v>3232</v>
      </c>
      <c r="B28" s="24" t="s">
        <v>114</v>
      </c>
      <c r="C28" s="154">
        <v>70000</v>
      </c>
      <c r="D28" s="102">
        <v>7125</v>
      </c>
      <c r="E28" s="93"/>
    </row>
    <row r="29" spans="1:5" s="111" customFormat="1" ht="12.75" customHeight="1">
      <c r="A29" s="28">
        <v>3233</v>
      </c>
      <c r="B29" s="24" t="s">
        <v>120</v>
      </c>
      <c r="C29" s="154">
        <v>20000</v>
      </c>
      <c r="D29" s="102">
        <v>2785</v>
      </c>
      <c r="E29" s="93"/>
    </row>
    <row r="30" spans="1:5" s="111" customFormat="1" ht="12.75" customHeight="1">
      <c r="A30" s="28">
        <v>3234</v>
      </c>
      <c r="B30" s="24" t="s">
        <v>61</v>
      </c>
      <c r="C30" s="154">
        <v>150000</v>
      </c>
      <c r="D30" s="103">
        <v>60587</v>
      </c>
      <c r="E30" s="93"/>
    </row>
    <row r="31" spans="1:5" s="111" customFormat="1" ht="12.75" customHeight="1" hidden="1">
      <c r="A31" s="28">
        <v>3235</v>
      </c>
      <c r="B31" s="52" t="s">
        <v>62</v>
      </c>
      <c r="C31" s="154">
        <v>10500</v>
      </c>
      <c r="D31" s="103">
        <v>0</v>
      </c>
      <c r="E31" s="93"/>
    </row>
    <row r="32" spans="1:5" s="111" customFormat="1" ht="12.75" customHeight="1">
      <c r="A32" s="28">
        <v>3236</v>
      </c>
      <c r="B32" s="24" t="s">
        <v>117</v>
      </c>
      <c r="C32" s="154">
        <v>10000</v>
      </c>
      <c r="D32" s="103">
        <v>6875</v>
      </c>
      <c r="E32" s="93"/>
    </row>
    <row r="33" spans="1:5" s="111" customFormat="1" ht="12.75" customHeight="1">
      <c r="A33" s="34">
        <v>3237</v>
      </c>
      <c r="B33" s="25" t="s">
        <v>12</v>
      </c>
      <c r="C33" s="154">
        <v>1000000</v>
      </c>
      <c r="D33" s="103">
        <v>136802</v>
      </c>
      <c r="E33" s="93"/>
    </row>
    <row r="34" spans="1:5" s="111" customFormat="1" ht="12.75" customHeight="1">
      <c r="A34" s="34">
        <v>3238</v>
      </c>
      <c r="B34" s="25" t="s">
        <v>13</v>
      </c>
      <c r="C34" s="154">
        <v>105000</v>
      </c>
      <c r="D34" s="103">
        <v>61700</v>
      </c>
      <c r="E34" s="93"/>
    </row>
    <row r="35" spans="1:5" s="111" customFormat="1" ht="12" customHeight="1">
      <c r="A35" s="34">
        <v>3239</v>
      </c>
      <c r="B35" s="25" t="s">
        <v>63</v>
      </c>
      <c r="C35" s="154">
        <v>0</v>
      </c>
      <c r="D35" s="103">
        <v>60</v>
      </c>
      <c r="E35" s="147"/>
    </row>
    <row r="36" spans="1:5" s="111" customFormat="1" ht="0.75" customHeight="1">
      <c r="A36" s="50">
        <v>329</v>
      </c>
      <c r="B36" s="51" t="s">
        <v>64</v>
      </c>
      <c r="C36" s="154">
        <f>C37+C38+C39</f>
        <v>1655000</v>
      </c>
      <c r="D36" s="7">
        <f>D37+D38+D39</f>
        <v>4175</v>
      </c>
      <c r="E36" s="93"/>
    </row>
    <row r="37" spans="1:5" ht="12.75" customHeight="1" hidden="1">
      <c r="A37" s="34">
        <v>3292</v>
      </c>
      <c r="B37" s="56" t="s">
        <v>115</v>
      </c>
      <c r="C37" s="154">
        <v>5000</v>
      </c>
      <c r="D37" s="103">
        <v>0</v>
      </c>
      <c r="E37" s="93"/>
    </row>
    <row r="38" spans="1:5" ht="12.75" customHeight="1">
      <c r="A38" s="34">
        <v>3295</v>
      </c>
      <c r="B38" s="56" t="s">
        <v>125</v>
      </c>
      <c r="C38" s="154">
        <v>50000</v>
      </c>
      <c r="D38" s="103">
        <v>1625</v>
      </c>
      <c r="E38" s="93"/>
    </row>
    <row r="39" spans="1:5" ht="12.75" customHeight="1">
      <c r="A39" s="34">
        <v>3299</v>
      </c>
      <c r="B39" s="51" t="s">
        <v>64</v>
      </c>
      <c r="C39" s="154">
        <v>1600000</v>
      </c>
      <c r="D39" s="103">
        <v>2550</v>
      </c>
      <c r="E39" s="93"/>
    </row>
    <row r="40" spans="1:5" s="99" customFormat="1" ht="12.75" customHeight="1">
      <c r="A40" s="107">
        <v>34</v>
      </c>
      <c r="B40" s="20" t="s">
        <v>14</v>
      </c>
      <c r="C40" s="3">
        <f>C41</f>
        <v>575000</v>
      </c>
      <c r="D40" s="3">
        <f>D41</f>
        <v>490350</v>
      </c>
      <c r="E40" s="92">
        <f>D40/C40*100</f>
        <v>85.27826086956522</v>
      </c>
    </row>
    <row r="41" spans="1:5" s="99" customFormat="1" ht="12.75" customHeight="1">
      <c r="A41" s="107">
        <v>343</v>
      </c>
      <c r="B41" s="49" t="s">
        <v>71</v>
      </c>
      <c r="C41" s="3">
        <f>C42+C43</f>
        <v>575000</v>
      </c>
      <c r="D41" s="3">
        <f>D42+D43</f>
        <v>490350</v>
      </c>
      <c r="E41" s="92">
        <f>D41/C41*100</f>
        <v>85.27826086956522</v>
      </c>
    </row>
    <row r="42" spans="1:5" ht="12.75" customHeight="1">
      <c r="A42" s="66">
        <v>3431</v>
      </c>
      <c r="B42" s="57" t="s">
        <v>72</v>
      </c>
      <c r="C42" s="154">
        <v>375000</v>
      </c>
      <c r="D42" s="103">
        <v>489523</v>
      </c>
      <c r="E42" s="93"/>
    </row>
    <row r="43" spans="1:5" ht="12.75" customHeight="1">
      <c r="A43" s="66">
        <v>3433</v>
      </c>
      <c r="B43" s="57" t="s">
        <v>73</v>
      </c>
      <c r="C43" s="154">
        <v>200000</v>
      </c>
      <c r="D43" s="103">
        <v>827</v>
      </c>
      <c r="E43" s="93"/>
    </row>
    <row r="44" spans="1:5" ht="12.75" customHeight="1">
      <c r="A44" s="28"/>
      <c r="B44" s="25"/>
      <c r="C44" s="103"/>
      <c r="D44" s="103"/>
      <c r="E44" s="92"/>
    </row>
    <row r="45" spans="1:5" ht="12.75" customHeight="1">
      <c r="A45" s="49" t="s">
        <v>78</v>
      </c>
      <c r="B45" s="49" t="s">
        <v>96</v>
      </c>
      <c r="C45" s="61">
        <f aca="true" t="shared" si="0" ref="C45:D47">C46</f>
        <v>20000</v>
      </c>
      <c r="D45" s="61">
        <f t="shared" si="0"/>
        <v>23069</v>
      </c>
      <c r="E45" s="92">
        <f>D45/C45*100</f>
        <v>115.34500000000001</v>
      </c>
    </row>
    <row r="46" spans="1:5" ht="0.75" customHeight="1">
      <c r="A46" s="105">
        <v>4</v>
      </c>
      <c r="B46" s="90" t="s">
        <v>102</v>
      </c>
      <c r="C46" s="61">
        <f t="shared" si="0"/>
        <v>20000</v>
      </c>
      <c r="D46" s="61">
        <f t="shared" si="0"/>
        <v>23069</v>
      </c>
      <c r="E46" s="92">
        <f>D46/C46*100</f>
        <v>115.34500000000001</v>
      </c>
    </row>
    <row r="47" spans="1:5" ht="12.75" customHeight="1">
      <c r="A47" s="105">
        <v>42</v>
      </c>
      <c r="B47" s="19" t="s">
        <v>15</v>
      </c>
      <c r="C47" s="61">
        <f t="shared" si="0"/>
        <v>20000</v>
      </c>
      <c r="D47" s="61">
        <f t="shared" si="0"/>
        <v>23069</v>
      </c>
      <c r="E47" s="92">
        <f>D47/C47*100</f>
        <v>115.34500000000001</v>
      </c>
    </row>
    <row r="48" spans="1:5" s="99" customFormat="1" ht="12.75" customHeight="1">
      <c r="A48" s="105">
        <v>422</v>
      </c>
      <c r="B48" s="20" t="s">
        <v>20</v>
      </c>
      <c r="C48" s="61">
        <f>C49</f>
        <v>20000</v>
      </c>
      <c r="D48" s="61">
        <f>D49</f>
        <v>23069</v>
      </c>
      <c r="E48" s="92">
        <f>D48/C48*100</f>
        <v>115.34500000000001</v>
      </c>
    </row>
    <row r="49" spans="1:5" ht="12.75" customHeight="1">
      <c r="A49" s="35" t="s">
        <v>16</v>
      </c>
      <c r="B49" s="18" t="s">
        <v>17</v>
      </c>
      <c r="C49" s="154">
        <v>20000</v>
      </c>
      <c r="D49" s="103">
        <v>23069</v>
      </c>
      <c r="E49" s="93"/>
    </row>
    <row r="50" spans="1:5" ht="12.75" customHeight="1">
      <c r="A50" s="35"/>
      <c r="B50" s="101"/>
      <c r="C50" s="103"/>
      <c r="D50" s="103"/>
      <c r="E50" s="92"/>
    </row>
    <row r="51" spans="1:5" ht="12" customHeight="1">
      <c r="A51" s="49" t="s">
        <v>79</v>
      </c>
      <c r="B51" s="49" t="s">
        <v>97</v>
      </c>
      <c r="C51" s="61">
        <f aca="true" t="shared" si="1" ref="C51:D54">C52</f>
        <v>80000</v>
      </c>
      <c r="D51" s="61">
        <f t="shared" si="1"/>
        <v>0</v>
      </c>
      <c r="E51" s="92">
        <f>D51/C51*100</f>
        <v>0</v>
      </c>
    </row>
    <row r="52" spans="1:5" ht="12.75" customHeight="1" hidden="1">
      <c r="A52" s="105">
        <v>4</v>
      </c>
      <c r="B52" s="90" t="s">
        <v>102</v>
      </c>
      <c r="C52" s="61">
        <f t="shared" si="1"/>
        <v>80000</v>
      </c>
      <c r="D52" s="61">
        <f t="shared" si="1"/>
        <v>0</v>
      </c>
      <c r="E52" s="92">
        <f>D52/C52*100</f>
        <v>0</v>
      </c>
    </row>
    <row r="53" spans="1:5" ht="12.75" customHeight="1">
      <c r="A53" s="105">
        <v>42</v>
      </c>
      <c r="B53" s="19" t="s">
        <v>15</v>
      </c>
      <c r="C53" s="61">
        <f t="shared" si="1"/>
        <v>80000</v>
      </c>
      <c r="D53" s="61">
        <f t="shared" si="1"/>
        <v>0</v>
      </c>
      <c r="E53" s="92">
        <f>D53/C53*100</f>
        <v>0</v>
      </c>
    </row>
    <row r="54" spans="1:5" s="99" customFormat="1" ht="12.75" customHeight="1">
      <c r="A54" s="105">
        <v>426</v>
      </c>
      <c r="B54" s="58" t="s">
        <v>22</v>
      </c>
      <c r="C54" s="61">
        <f t="shared" si="1"/>
        <v>80000</v>
      </c>
      <c r="D54" s="61">
        <f t="shared" si="1"/>
        <v>0</v>
      </c>
      <c r="E54" s="92">
        <f>D54/C54*100</f>
        <v>0</v>
      </c>
    </row>
    <row r="55" spans="1:5" ht="12.75" customHeight="1" hidden="1">
      <c r="A55" s="28" t="s">
        <v>68</v>
      </c>
      <c r="B55" s="24" t="s">
        <v>1</v>
      </c>
      <c r="C55" s="154">
        <v>80000</v>
      </c>
      <c r="D55" s="7">
        <v>0</v>
      </c>
      <c r="E55" s="93">
        <f>D55/C55*100</f>
        <v>0</v>
      </c>
    </row>
    <row r="56" spans="1:5" ht="12.75" customHeight="1">
      <c r="A56" s="28"/>
      <c r="B56" s="25"/>
      <c r="C56" s="7"/>
      <c r="D56" s="7"/>
      <c r="E56" s="92"/>
    </row>
    <row r="57" spans="1:5" ht="12.75" customHeight="1">
      <c r="A57" s="67">
        <v>101</v>
      </c>
      <c r="B57" s="49" t="s">
        <v>88</v>
      </c>
      <c r="C57" s="61">
        <f>C59</f>
        <v>60000000</v>
      </c>
      <c r="D57" s="61">
        <f>D59</f>
        <v>70686027</v>
      </c>
      <c r="E57" s="92">
        <f>D57/C57*100</f>
        <v>117.810045</v>
      </c>
    </row>
    <row r="58" spans="1:5" ht="12.75" customHeight="1">
      <c r="A58" s="28"/>
      <c r="B58" s="25"/>
      <c r="C58" s="7"/>
      <c r="D58" s="7"/>
      <c r="E58" s="92"/>
    </row>
    <row r="59" spans="1:5" ht="25.5">
      <c r="A59" s="65" t="s">
        <v>80</v>
      </c>
      <c r="B59" s="64" t="s">
        <v>98</v>
      </c>
      <c r="C59" s="61">
        <f aca="true" t="shared" si="2" ref="C59:D62">C60</f>
        <v>60000000</v>
      </c>
      <c r="D59" s="61">
        <f t="shared" si="2"/>
        <v>70686027</v>
      </c>
      <c r="E59" s="92">
        <f>D59/C59*100</f>
        <v>117.810045</v>
      </c>
    </row>
    <row r="60" spans="1:5" ht="12.75" hidden="1">
      <c r="A60" s="109">
        <v>3</v>
      </c>
      <c r="B60" s="54" t="s">
        <v>89</v>
      </c>
      <c r="C60" s="61">
        <f t="shared" si="2"/>
        <v>60000000</v>
      </c>
      <c r="D60" s="61">
        <f t="shared" si="2"/>
        <v>70686027</v>
      </c>
      <c r="E60" s="92">
        <f>D60/C60*100</f>
        <v>117.810045</v>
      </c>
    </row>
    <row r="61" spans="1:5" ht="25.5">
      <c r="A61" s="109">
        <v>37</v>
      </c>
      <c r="B61" s="81" t="s">
        <v>90</v>
      </c>
      <c r="C61" s="61">
        <f t="shared" si="2"/>
        <v>60000000</v>
      </c>
      <c r="D61" s="61">
        <f t="shared" si="2"/>
        <v>70686027</v>
      </c>
      <c r="E61" s="92">
        <f>D61/C61*100</f>
        <v>117.810045</v>
      </c>
    </row>
    <row r="62" spans="1:5" s="99" customFormat="1" ht="12.75" customHeight="1">
      <c r="A62" s="109">
        <v>371</v>
      </c>
      <c r="B62" s="81" t="s">
        <v>91</v>
      </c>
      <c r="C62" s="61">
        <f t="shared" si="2"/>
        <v>60000000</v>
      </c>
      <c r="D62" s="61">
        <f t="shared" si="2"/>
        <v>70686027</v>
      </c>
      <c r="E62" s="92">
        <f>D62/C62*100</f>
        <v>117.810045</v>
      </c>
    </row>
    <row r="63" spans="1:5" ht="12.75" customHeight="1">
      <c r="A63" s="78">
        <v>3711</v>
      </c>
      <c r="B63" s="57" t="s">
        <v>67</v>
      </c>
      <c r="C63" s="154">
        <v>60000000</v>
      </c>
      <c r="D63" s="103">
        <v>70686027</v>
      </c>
      <c r="E63" s="93"/>
    </row>
    <row r="64" spans="1:5" ht="25.5" customHeight="1">
      <c r="A64" s="28"/>
      <c r="B64" s="126" t="s">
        <v>99</v>
      </c>
      <c r="C64" s="61">
        <f>C65</f>
        <v>17987000</v>
      </c>
      <c r="D64" s="61">
        <f>D65</f>
        <v>4943368</v>
      </c>
      <c r="E64" s="92">
        <f>D64/C64*100</f>
        <v>27.483004392060934</v>
      </c>
    </row>
    <row r="65" spans="1:5" ht="22.5" customHeight="1">
      <c r="A65" s="86">
        <v>103</v>
      </c>
      <c r="B65" s="84" t="s">
        <v>94</v>
      </c>
      <c r="C65" s="61">
        <f>C67+C111+C119</f>
        <v>17987000</v>
      </c>
      <c r="D65" s="61">
        <f>D67+D111+D119</f>
        <v>4943368</v>
      </c>
      <c r="E65" s="92">
        <f>D65/C65*100</f>
        <v>27.483004392060934</v>
      </c>
    </row>
    <row r="66" spans="3:5" ht="12.75" customHeight="1">
      <c r="C66" s="61"/>
      <c r="D66" s="61"/>
      <c r="E66" s="92"/>
    </row>
    <row r="67" spans="1:5" ht="13.5" customHeight="1">
      <c r="A67" s="88" t="s">
        <v>82</v>
      </c>
      <c r="B67" s="47" t="s">
        <v>95</v>
      </c>
      <c r="C67" s="61">
        <f>C68</f>
        <v>16976000</v>
      </c>
      <c r="D67" s="61">
        <f>D68</f>
        <v>4840047</v>
      </c>
      <c r="E67" s="92">
        <f>D67/C67*100</f>
        <v>28.511115692742695</v>
      </c>
    </row>
    <row r="68" spans="1:5" ht="12.75" customHeight="1" hidden="1">
      <c r="A68" s="106">
        <v>3</v>
      </c>
      <c r="B68" s="54" t="s">
        <v>89</v>
      </c>
      <c r="C68" s="61">
        <f>C69+C77+C102+C107</f>
        <v>16976000</v>
      </c>
      <c r="D68" s="61">
        <f>D69+D77+D102+D107</f>
        <v>4840047</v>
      </c>
      <c r="E68" s="92">
        <f>D68/C68*100</f>
        <v>28.511115692742695</v>
      </c>
    </row>
    <row r="69" spans="1:5" ht="12.75" customHeight="1">
      <c r="A69" s="106">
        <v>31</v>
      </c>
      <c r="B69" s="49" t="s">
        <v>51</v>
      </c>
      <c r="C69" s="61">
        <f>C70+C72+C74</f>
        <v>5511000</v>
      </c>
      <c r="D69" s="61">
        <f>D70+D72+D74</f>
        <v>2740845</v>
      </c>
      <c r="E69" s="92">
        <f>D69/C69*100</f>
        <v>49.73407729994556</v>
      </c>
    </row>
    <row r="70" spans="1:5" s="99" customFormat="1" ht="12.75" customHeight="1">
      <c r="A70" s="106">
        <v>311</v>
      </c>
      <c r="B70" s="137" t="s">
        <v>130</v>
      </c>
      <c r="C70" s="61">
        <f>C71</f>
        <v>4450000</v>
      </c>
      <c r="D70" s="61">
        <f>D71</f>
        <v>2277007</v>
      </c>
      <c r="E70" s="92">
        <f>D70/C70*100</f>
        <v>51.168696629213485</v>
      </c>
    </row>
    <row r="71" spans="1:5" ht="12" customHeight="1">
      <c r="A71" s="50">
        <v>3111</v>
      </c>
      <c r="B71" s="51" t="s">
        <v>52</v>
      </c>
      <c r="C71" s="152">
        <v>4450000</v>
      </c>
      <c r="D71" s="7">
        <v>2277007</v>
      </c>
      <c r="E71" s="93"/>
    </row>
    <row r="72" spans="1:5" s="99" customFormat="1" ht="12.75" customHeight="1">
      <c r="A72" s="105">
        <v>312</v>
      </c>
      <c r="B72" s="143" t="s">
        <v>53</v>
      </c>
      <c r="C72" s="3">
        <f>C73</f>
        <v>300000</v>
      </c>
      <c r="D72" s="3">
        <f>D73</f>
        <v>75094</v>
      </c>
      <c r="E72" s="92">
        <f>D72/C72*100</f>
        <v>25.031333333333333</v>
      </c>
    </row>
    <row r="73" spans="1:5" s="98" customFormat="1" ht="12.75" customHeight="1">
      <c r="A73" s="50">
        <v>3121</v>
      </c>
      <c r="B73" s="51" t="s">
        <v>53</v>
      </c>
      <c r="C73" s="152">
        <v>300000</v>
      </c>
      <c r="D73" s="7">
        <v>75094</v>
      </c>
      <c r="E73" s="93"/>
    </row>
    <row r="74" spans="1:5" s="99" customFormat="1" ht="12.75" customHeight="1">
      <c r="A74" s="105">
        <v>313</v>
      </c>
      <c r="B74" s="143" t="s">
        <v>54</v>
      </c>
      <c r="C74" s="3">
        <f>C75+C76</f>
        <v>761000</v>
      </c>
      <c r="D74" s="3">
        <f>D75+D76</f>
        <v>388744</v>
      </c>
      <c r="E74" s="92">
        <f>D74/C74*100</f>
        <v>51.083311432325885</v>
      </c>
    </row>
    <row r="75" spans="1:5" ht="12.75" customHeight="1">
      <c r="A75" s="50">
        <v>3132</v>
      </c>
      <c r="B75" s="51" t="s">
        <v>122</v>
      </c>
      <c r="C75" s="154">
        <v>685000</v>
      </c>
      <c r="D75" s="7">
        <v>348745</v>
      </c>
      <c r="E75" s="93"/>
    </row>
    <row r="76" spans="1:5" ht="12" customHeight="1">
      <c r="A76" s="50">
        <v>3133</v>
      </c>
      <c r="B76" s="51" t="s">
        <v>123</v>
      </c>
      <c r="C76" s="154">
        <v>76000</v>
      </c>
      <c r="D76" s="7">
        <v>39999</v>
      </c>
      <c r="E76" s="93"/>
    </row>
    <row r="77" spans="1:5" s="99" customFormat="1" ht="12.75" customHeight="1">
      <c r="A77" s="105">
        <v>32</v>
      </c>
      <c r="B77" s="20" t="s">
        <v>3</v>
      </c>
      <c r="C77" s="3">
        <f>C78+C82+C86+C96</f>
        <v>11345000</v>
      </c>
      <c r="D77" s="3">
        <f>D78+D82+D86+D96</f>
        <v>2081502</v>
      </c>
      <c r="E77" s="92">
        <f>D77/C77*100</f>
        <v>18.347307183781403</v>
      </c>
    </row>
    <row r="78" spans="1:5" s="99" customFormat="1" ht="12.75" customHeight="1">
      <c r="A78" s="105">
        <v>321</v>
      </c>
      <c r="B78" s="20" t="s">
        <v>7</v>
      </c>
      <c r="C78" s="3">
        <f>C79+C80+C81</f>
        <v>235000</v>
      </c>
      <c r="D78" s="3">
        <f>D79+D80+D81</f>
        <v>84206</v>
      </c>
      <c r="E78" s="92">
        <f>D78/C78*100</f>
        <v>35.83234042553192</v>
      </c>
    </row>
    <row r="79" spans="1:5" s="98" customFormat="1" ht="12.75" customHeight="1">
      <c r="A79" s="50">
        <v>3211</v>
      </c>
      <c r="B79" s="52" t="s">
        <v>55</v>
      </c>
      <c r="C79" s="154">
        <v>90000</v>
      </c>
      <c r="D79" s="7">
        <v>27092</v>
      </c>
      <c r="E79" s="93"/>
    </row>
    <row r="80" spans="1:5" s="98" customFormat="1" ht="12.75" customHeight="1">
      <c r="A80" s="50">
        <v>3212</v>
      </c>
      <c r="B80" s="52" t="s">
        <v>56</v>
      </c>
      <c r="C80" s="154">
        <v>90000</v>
      </c>
      <c r="D80" s="7">
        <v>51874</v>
      </c>
      <c r="E80" s="93"/>
    </row>
    <row r="81" spans="1:5" s="98" customFormat="1" ht="12.75" customHeight="1">
      <c r="A81" s="28" t="s">
        <v>5</v>
      </c>
      <c r="B81" s="24" t="s">
        <v>6</v>
      </c>
      <c r="C81" s="154">
        <v>55000</v>
      </c>
      <c r="D81" s="7">
        <v>5240</v>
      </c>
      <c r="E81" s="93"/>
    </row>
    <row r="82" spans="1:5" s="99" customFormat="1" ht="12.75" customHeight="1">
      <c r="A82" s="110">
        <v>322</v>
      </c>
      <c r="B82" s="19" t="s">
        <v>57</v>
      </c>
      <c r="C82" s="3">
        <f>C83+C84+C85</f>
        <v>265000</v>
      </c>
      <c r="D82" s="3">
        <f>D83+D84+D85</f>
        <v>139491</v>
      </c>
      <c r="E82" s="92">
        <f>D82/C82*100</f>
        <v>52.638113207547164</v>
      </c>
    </row>
    <row r="83" spans="1:5" s="98" customFormat="1" ht="12.75" customHeight="1">
      <c r="A83" s="28">
        <v>3221</v>
      </c>
      <c r="B83" s="51" t="s">
        <v>58</v>
      </c>
      <c r="C83" s="154">
        <v>130000</v>
      </c>
      <c r="D83" s="7">
        <v>68414</v>
      </c>
      <c r="E83" s="93"/>
    </row>
    <row r="84" spans="1:5" s="98" customFormat="1" ht="12.75" customHeight="1">
      <c r="A84" s="28">
        <v>3223</v>
      </c>
      <c r="B84" s="51" t="s">
        <v>59</v>
      </c>
      <c r="C84" s="154">
        <v>120000</v>
      </c>
      <c r="D84" s="7">
        <v>62862</v>
      </c>
      <c r="E84" s="93"/>
    </row>
    <row r="85" spans="1:5" s="98" customFormat="1" ht="12.75" customHeight="1">
      <c r="A85" s="28" t="s">
        <v>8</v>
      </c>
      <c r="B85" s="25" t="s">
        <v>9</v>
      </c>
      <c r="C85" s="154">
        <v>15000</v>
      </c>
      <c r="D85" s="7">
        <v>8215</v>
      </c>
      <c r="E85" s="93"/>
    </row>
    <row r="86" spans="1:5" s="99" customFormat="1" ht="12.75" customHeight="1">
      <c r="A86" s="110">
        <v>323</v>
      </c>
      <c r="B86" s="19" t="s">
        <v>10</v>
      </c>
      <c r="C86" s="3">
        <f>C87+C88+C89+C90+C91+C92+C93+C94+C95</f>
        <v>7005000</v>
      </c>
      <c r="D86" s="3">
        <f>D87+D88+D89+D90+D91+D92+D93+D94+D95</f>
        <v>1753768</v>
      </c>
      <c r="E86" s="92">
        <f>D86/C86*100</f>
        <v>25.035945753033545</v>
      </c>
    </row>
    <row r="87" spans="1:5" s="98" customFormat="1" ht="12.75" customHeight="1">
      <c r="A87" s="34">
        <v>3231</v>
      </c>
      <c r="B87" s="51" t="s">
        <v>60</v>
      </c>
      <c r="C87" s="154">
        <v>120000</v>
      </c>
      <c r="D87" s="7">
        <v>58356</v>
      </c>
      <c r="E87" s="93"/>
    </row>
    <row r="88" spans="1:5" s="98" customFormat="1" ht="12.75" customHeight="1">
      <c r="A88" s="34">
        <v>3232</v>
      </c>
      <c r="B88" s="25" t="s">
        <v>11</v>
      </c>
      <c r="C88" s="154">
        <v>2820000</v>
      </c>
      <c r="D88" s="7">
        <v>44597</v>
      </c>
      <c r="E88" s="93"/>
    </row>
    <row r="89" spans="1:5" s="98" customFormat="1" ht="12.75" customHeight="1">
      <c r="A89" s="34">
        <v>3233</v>
      </c>
      <c r="B89" s="56" t="s">
        <v>120</v>
      </c>
      <c r="C89" s="154">
        <v>40000</v>
      </c>
      <c r="D89" s="7">
        <v>798</v>
      </c>
      <c r="E89" s="93"/>
    </row>
    <row r="90" spans="1:5" s="98" customFormat="1" ht="12.75" customHeight="1">
      <c r="A90" s="34">
        <v>3234</v>
      </c>
      <c r="B90" s="52" t="s">
        <v>61</v>
      </c>
      <c r="C90" s="154">
        <v>110000</v>
      </c>
      <c r="D90" s="7">
        <v>43237</v>
      </c>
      <c r="E90" s="93"/>
    </row>
    <row r="91" spans="1:5" s="98" customFormat="1" ht="12.75" customHeight="1">
      <c r="A91" s="34">
        <v>3235</v>
      </c>
      <c r="B91" s="52" t="s">
        <v>62</v>
      </c>
      <c r="C91" s="154">
        <v>60000</v>
      </c>
      <c r="D91" s="7">
        <v>16623</v>
      </c>
      <c r="E91" s="93"/>
    </row>
    <row r="92" spans="1:5" s="98" customFormat="1" ht="12.75" customHeight="1">
      <c r="A92" s="34">
        <v>3236</v>
      </c>
      <c r="B92" s="52" t="s">
        <v>117</v>
      </c>
      <c r="C92" s="154">
        <v>30000</v>
      </c>
      <c r="D92" s="7">
        <v>23172</v>
      </c>
      <c r="E92" s="93"/>
    </row>
    <row r="93" spans="1:5" s="111" customFormat="1" ht="12.75" customHeight="1">
      <c r="A93" s="34">
        <v>3237</v>
      </c>
      <c r="B93" s="25" t="s">
        <v>12</v>
      </c>
      <c r="C93" s="154">
        <v>3000000</v>
      </c>
      <c r="D93" s="103">
        <v>1194242</v>
      </c>
      <c r="E93" s="93"/>
    </row>
    <row r="94" spans="1:5" s="98" customFormat="1" ht="12.75" customHeight="1">
      <c r="A94" s="34">
        <v>3238</v>
      </c>
      <c r="B94" s="25" t="s">
        <v>13</v>
      </c>
      <c r="C94" s="154">
        <v>75000</v>
      </c>
      <c r="D94" s="7">
        <v>36806</v>
      </c>
      <c r="E94" s="93"/>
    </row>
    <row r="95" spans="1:5" s="98" customFormat="1" ht="12" customHeight="1">
      <c r="A95" s="34">
        <v>3239</v>
      </c>
      <c r="B95" s="25" t="s">
        <v>63</v>
      </c>
      <c r="C95" s="154">
        <v>750000</v>
      </c>
      <c r="D95" s="7">
        <v>335937</v>
      </c>
      <c r="E95" s="93"/>
    </row>
    <row r="96" spans="1:5" s="99" customFormat="1" ht="12.75" customHeight="1">
      <c r="A96" s="107">
        <v>329</v>
      </c>
      <c r="B96" s="49" t="s">
        <v>64</v>
      </c>
      <c r="C96" s="3">
        <f>C97+C98+C99+C100+C101</f>
        <v>3840000</v>
      </c>
      <c r="D96" s="3">
        <f>D97+D98+D99+D100+D101</f>
        <v>104037</v>
      </c>
      <c r="E96" s="92">
        <f>D96/C96*100</f>
        <v>2.709296875</v>
      </c>
    </row>
    <row r="97" spans="1:5" ht="12.75" customHeight="1" hidden="1">
      <c r="A97" s="34">
        <v>3292</v>
      </c>
      <c r="B97" s="56" t="s">
        <v>65</v>
      </c>
      <c r="C97" s="154">
        <v>30000</v>
      </c>
      <c r="D97" s="7">
        <v>0</v>
      </c>
      <c r="E97" s="93">
        <f>D97/C97*100</f>
        <v>0</v>
      </c>
    </row>
    <row r="98" spans="1:5" ht="12.75" customHeight="1">
      <c r="A98" s="34">
        <v>3293</v>
      </c>
      <c r="B98" s="56" t="s">
        <v>66</v>
      </c>
      <c r="C98" s="154">
        <v>20000</v>
      </c>
      <c r="D98" s="7">
        <v>6376</v>
      </c>
      <c r="E98" s="93"/>
    </row>
    <row r="99" spans="1:5" ht="12.75" customHeight="1">
      <c r="A99" s="34">
        <v>3294</v>
      </c>
      <c r="B99" s="51" t="s">
        <v>126</v>
      </c>
      <c r="C99" s="154">
        <v>10000</v>
      </c>
      <c r="D99" s="7">
        <v>600</v>
      </c>
      <c r="E99" s="93"/>
    </row>
    <row r="100" spans="1:5" ht="12.75" customHeight="1">
      <c r="A100" s="34">
        <v>3295</v>
      </c>
      <c r="B100" s="56" t="s">
        <v>125</v>
      </c>
      <c r="C100" s="154">
        <v>400000</v>
      </c>
      <c r="D100" s="7">
        <v>84028</v>
      </c>
      <c r="E100" s="93"/>
    </row>
    <row r="101" spans="1:5" ht="12.75" customHeight="1">
      <c r="A101" s="34">
        <v>3299</v>
      </c>
      <c r="B101" s="51" t="s">
        <v>64</v>
      </c>
      <c r="C101" s="154">
        <v>3380000</v>
      </c>
      <c r="D101" s="7">
        <v>13033</v>
      </c>
      <c r="E101" s="93"/>
    </row>
    <row r="102" spans="1:5" s="99" customFormat="1" ht="12.75" customHeight="1">
      <c r="A102" s="107">
        <v>34</v>
      </c>
      <c r="B102" s="20" t="s">
        <v>14</v>
      </c>
      <c r="C102" s="3">
        <f>C103</f>
        <v>80000</v>
      </c>
      <c r="D102" s="3">
        <f>D103</f>
        <v>6725</v>
      </c>
      <c r="E102" s="92">
        <f>D102/C102*100</f>
        <v>8.40625</v>
      </c>
    </row>
    <row r="103" spans="1:5" s="99" customFormat="1" ht="12.75" customHeight="1">
      <c r="A103" s="107">
        <v>343</v>
      </c>
      <c r="B103" s="49" t="s">
        <v>71</v>
      </c>
      <c r="C103" s="3">
        <f>C104+C105+C106</f>
        <v>80000</v>
      </c>
      <c r="D103" s="3">
        <f>D104+D105+D106</f>
        <v>6725</v>
      </c>
      <c r="E103" s="92">
        <f>D103/C103*100</f>
        <v>8.40625</v>
      </c>
    </row>
    <row r="104" spans="1:5" ht="12.75" customHeight="1">
      <c r="A104" s="66">
        <v>3431</v>
      </c>
      <c r="B104" s="57" t="s">
        <v>72</v>
      </c>
      <c r="C104" s="154">
        <v>20000</v>
      </c>
      <c r="D104" s="7">
        <v>6276</v>
      </c>
      <c r="E104" s="93"/>
    </row>
    <row r="105" spans="1:5" ht="12.75" customHeight="1" hidden="1">
      <c r="A105" s="66">
        <v>3432</v>
      </c>
      <c r="B105" s="57" t="s">
        <v>124</v>
      </c>
      <c r="C105" s="154">
        <v>10000</v>
      </c>
      <c r="D105" s="7">
        <v>0</v>
      </c>
      <c r="E105" s="93"/>
    </row>
    <row r="106" spans="1:5" ht="12.75" customHeight="1">
      <c r="A106" s="66">
        <v>3433</v>
      </c>
      <c r="B106" s="57" t="s">
        <v>73</v>
      </c>
      <c r="C106" s="154">
        <v>50000</v>
      </c>
      <c r="D106" s="7">
        <v>449</v>
      </c>
      <c r="E106" s="93"/>
    </row>
    <row r="107" spans="1:5" s="99" customFormat="1" ht="12.75" customHeight="1">
      <c r="A107" s="108">
        <v>38</v>
      </c>
      <c r="B107" s="81" t="s">
        <v>107</v>
      </c>
      <c r="C107" s="3">
        <f>C108</f>
        <v>40000</v>
      </c>
      <c r="D107" s="3">
        <f>D108</f>
        <v>10975</v>
      </c>
      <c r="E107" s="92">
        <f>D107/C107*100</f>
        <v>27.437499999999996</v>
      </c>
    </row>
    <row r="108" spans="1:5" s="99" customFormat="1" ht="12.75" customHeight="1">
      <c r="A108" s="108">
        <v>381</v>
      </c>
      <c r="B108" s="81" t="s">
        <v>119</v>
      </c>
      <c r="C108" s="3">
        <f>C109</f>
        <v>40000</v>
      </c>
      <c r="D108" s="3">
        <f>D109</f>
        <v>10975</v>
      </c>
      <c r="E108" s="92">
        <f>D108/C108*100</f>
        <v>27.437499999999996</v>
      </c>
    </row>
    <row r="109" spans="1:5" s="98" customFormat="1" ht="12.75" customHeight="1">
      <c r="A109" s="66">
        <v>3811</v>
      </c>
      <c r="B109" s="57" t="s">
        <v>118</v>
      </c>
      <c r="C109" s="154">
        <v>40000</v>
      </c>
      <c r="D109" s="7">
        <v>10975</v>
      </c>
      <c r="E109" s="93"/>
    </row>
    <row r="110" spans="1:5" ht="12.75" customHeight="1">
      <c r="A110" s="28"/>
      <c r="B110" s="25"/>
      <c r="C110" s="7"/>
      <c r="D110" s="7"/>
      <c r="E110" s="92"/>
    </row>
    <row r="111" spans="1:5" ht="12.75" customHeight="1">
      <c r="A111" s="49" t="s">
        <v>81</v>
      </c>
      <c r="B111" s="49" t="s">
        <v>96</v>
      </c>
      <c r="C111" s="61">
        <f aca="true" t="shared" si="3" ref="C111:D113">C112</f>
        <v>966000</v>
      </c>
      <c r="D111" s="61">
        <f t="shared" si="3"/>
        <v>62518</v>
      </c>
      <c r="E111" s="92">
        <f>D111/C111*100</f>
        <v>6.471842650103519</v>
      </c>
    </row>
    <row r="112" spans="1:5" ht="12.75" customHeight="1" hidden="1">
      <c r="A112" s="105">
        <v>4</v>
      </c>
      <c r="B112" s="90" t="s">
        <v>102</v>
      </c>
      <c r="C112" s="61">
        <f t="shared" si="3"/>
        <v>966000</v>
      </c>
      <c r="D112" s="61">
        <f t="shared" si="3"/>
        <v>62518</v>
      </c>
      <c r="E112" s="92">
        <f>D112/C112*100</f>
        <v>6.471842650103519</v>
      </c>
    </row>
    <row r="113" spans="1:5" ht="12.75" customHeight="1">
      <c r="A113" s="105">
        <v>42</v>
      </c>
      <c r="B113" s="19" t="s">
        <v>15</v>
      </c>
      <c r="C113" s="61">
        <f t="shared" si="3"/>
        <v>966000</v>
      </c>
      <c r="D113" s="61">
        <f t="shared" si="3"/>
        <v>62518</v>
      </c>
      <c r="E113" s="92">
        <f>D113/C113*100</f>
        <v>6.471842650103519</v>
      </c>
    </row>
    <row r="114" spans="1:5" s="99" customFormat="1" ht="12.75" customHeight="1">
      <c r="A114" s="105">
        <v>422</v>
      </c>
      <c r="B114" s="20" t="s">
        <v>20</v>
      </c>
      <c r="C114" s="61">
        <f>C115+C116+C117</f>
        <v>966000</v>
      </c>
      <c r="D114" s="61">
        <f>D115+D116+D117</f>
        <v>62518</v>
      </c>
      <c r="E114" s="92">
        <f>D114/C114*100</f>
        <v>6.471842650103519</v>
      </c>
    </row>
    <row r="115" spans="1:5" ht="12.75" customHeight="1">
      <c r="A115" s="35" t="s">
        <v>16</v>
      </c>
      <c r="B115" s="18" t="s">
        <v>17</v>
      </c>
      <c r="C115" s="154">
        <v>366000</v>
      </c>
      <c r="D115" s="7">
        <v>62518</v>
      </c>
      <c r="E115" s="93"/>
    </row>
    <row r="116" spans="1:5" ht="12.75" customHeight="1" hidden="1">
      <c r="A116" s="28" t="s">
        <v>18</v>
      </c>
      <c r="B116" s="25" t="s">
        <v>19</v>
      </c>
      <c r="C116" s="154">
        <v>90000</v>
      </c>
      <c r="D116" s="7">
        <v>0</v>
      </c>
      <c r="E116" s="93"/>
    </row>
    <row r="117" spans="1:5" ht="12.75" customHeight="1" hidden="1">
      <c r="A117" s="50">
        <v>4223</v>
      </c>
      <c r="B117" s="52" t="s">
        <v>50</v>
      </c>
      <c r="C117" s="154">
        <v>510000</v>
      </c>
      <c r="D117" s="7">
        <v>0</v>
      </c>
      <c r="E117" s="93"/>
    </row>
    <row r="118" spans="1:5" ht="12.75" customHeight="1">
      <c r="A118" s="28"/>
      <c r="B118" s="25"/>
      <c r="C118" s="7"/>
      <c r="D118" s="7"/>
      <c r="E118" s="92"/>
    </row>
    <row r="119" spans="1:5" ht="12.75" customHeight="1">
      <c r="A119" s="49" t="s">
        <v>83</v>
      </c>
      <c r="B119" s="49" t="s">
        <v>97</v>
      </c>
      <c r="C119" s="61">
        <f aca="true" t="shared" si="4" ref="C119:D122">C120</f>
        <v>45000</v>
      </c>
      <c r="D119" s="61">
        <f t="shared" si="4"/>
        <v>40803</v>
      </c>
      <c r="E119" s="92">
        <f>D119/C119*100</f>
        <v>90.67333333333333</v>
      </c>
    </row>
    <row r="120" spans="1:5" ht="12.75" customHeight="1" hidden="1">
      <c r="A120" s="105">
        <v>4</v>
      </c>
      <c r="B120" s="90" t="s">
        <v>102</v>
      </c>
      <c r="C120" s="61">
        <f t="shared" si="4"/>
        <v>45000</v>
      </c>
      <c r="D120" s="61">
        <f t="shared" si="4"/>
        <v>40803</v>
      </c>
      <c r="E120" s="92">
        <f>D120/C120*100</f>
        <v>90.67333333333333</v>
      </c>
    </row>
    <row r="121" spans="1:5" ht="12.75" customHeight="1">
      <c r="A121" s="105">
        <v>42</v>
      </c>
      <c r="B121" s="19" t="s">
        <v>15</v>
      </c>
      <c r="C121" s="61">
        <f t="shared" si="4"/>
        <v>45000</v>
      </c>
      <c r="D121" s="61">
        <f t="shared" si="4"/>
        <v>40803</v>
      </c>
      <c r="E121" s="92">
        <f>D121/C121*100</f>
        <v>90.67333333333333</v>
      </c>
    </row>
    <row r="122" spans="1:5" s="99" customFormat="1" ht="12.75" customHeight="1">
      <c r="A122" s="105">
        <v>426</v>
      </c>
      <c r="B122" s="58" t="s">
        <v>22</v>
      </c>
      <c r="C122" s="61">
        <f t="shared" si="4"/>
        <v>45000</v>
      </c>
      <c r="D122" s="61">
        <f t="shared" si="4"/>
        <v>40803</v>
      </c>
      <c r="E122" s="92">
        <f>D122/C122*100</f>
        <v>90.67333333333333</v>
      </c>
    </row>
    <row r="123" spans="1:5" ht="12.75" customHeight="1">
      <c r="A123" s="28" t="s">
        <v>68</v>
      </c>
      <c r="B123" s="24" t="s">
        <v>1</v>
      </c>
      <c r="C123" s="154">
        <v>45000</v>
      </c>
      <c r="D123" s="7">
        <v>40803</v>
      </c>
      <c r="E123" s="93"/>
    </row>
    <row r="124" spans="1:5" ht="14.25" customHeight="1">
      <c r="A124" s="28"/>
      <c r="B124" s="25"/>
      <c r="C124" s="7"/>
      <c r="D124" s="7"/>
      <c r="E124" s="93"/>
    </row>
    <row r="125" spans="1:5" ht="12.75">
      <c r="A125" s="67"/>
      <c r="B125" s="49"/>
      <c r="C125" s="61"/>
      <c r="D125" s="61"/>
      <c r="E125" s="61"/>
    </row>
    <row r="126" spans="1:5" ht="12.75">
      <c r="A126" s="11"/>
      <c r="B126" s="11"/>
      <c r="C126" s="7"/>
      <c r="D126" s="7"/>
      <c r="E126" s="7"/>
    </row>
    <row r="127" spans="1:5" ht="12.75">
      <c r="A127" s="49"/>
      <c r="B127" s="55"/>
      <c r="C127" s="61"/>
      <c r="D127" s="61"/>
      <c r="E127" s="61"/>
    </row>
    <row r="128" spans="1:5" ht="12.75">
      <c r="A128" s="50"/>
      <c r="B128" s="51"/>
      <c r="C128" s="80"/>
      <c r="D128" s="80"/>
      <c r="E128" s="80"/>
    </row>
    <row r="129" spans="1:5" ht="12.75">
      <c r="A129" s="28"/>
      <c r="B129" s="25"/>
      <c r="C129" s="7"/>
      <c r="D129" s="7"/>
      <c r="E129" s="7"/>
    </row>
    <row r="130" spans="1:5" ht="12.75">
      <c r="A130" s="2"/>
      <c r="B130" s="8"/>
      <c r="C130" s="7"/>
      <c r="D130" s="7"/>
      <c r="E130" s="7"/>
    </row>
    <row r="131" spans="1:5" ht="12.75">
      <c r="A131" s="49"/>
      <c r="B131" s="55"/>
      <c r="C131" s="61"/>
      <c r="D131" s="61"/>
      <c r="E131" s="61"/>
    </row>
    <row r="132" spans="1:5" ht="12.75">
      <c r="A132" s="50"/>
      <c r="B132" s="51"/>
      <c r="C132" s="80"/>
      <c r="D132" s="80"/>
      <c r="E132" s="80"/>
    </row>
    <row r="133" spans="1:5" ht="12.75">
      <c r="A133" s="28"/>
      <c r="B133" s="25"/>
      <c r="C133" s="7"/>
      <c r="D133" s="7"/>
      <c r="E133" s="7"/>
    </row>
    <row r="134" spans="1:5" ht="12.75">
      <c r="A134" s="11"/>
      <c r="B134" s="11"/>
      <c r="C134" s="7"/>
      <c r="D134" s="7"/>
      <c r="E134" s="7"/>
    </row>
    <row r="135" spans="1:5" ht="12.75">
      <c r="A135" s="49"/>
      <c r="B135" s="55"/>
      <c r="C135" s="61"/>
      <c r="D135" s="61"/>
      <c r="E135" s="61"/>
    </row>
    <row r="136" spans="1:5" ht="12.75">
      <c r="A136" s="50"/>
      <c r="B136" s="51"/>
      <c r="C136" s="80"/>
      <c r="D136" s="80"/>
      <c r="E136" s="80"/>
    </row>
    <row r="137" spans="1:5" ht="12.75">
      <c r="A137" s="28"/>
      <c r="B137" s="25"/>
      <c r="C137" s="7"/>
      <c r="D137" s="7"/>
      <c r="E137" s="7"/>
    </row>
    <row r="138" spans="1:5" ht="12.75">
      <c r="A138" s="12"/>
      <c r="B138" s="2"/>
      <c r="C138" s="7"/>
      <c r="D138" s="7"/>
      <c r="E138" s="7"/>
    </row>
    <row r="139" spans="1:5" ht="12.75">
      <c r="A139" s="67"/>
      <c r="B139" s="49"/>
      <c r="C139" s="61"/>
      <c r="D139" s="61"/>
      <c r="E139" s="61"/>
    </row>
    <row r="140" spans="1:5" ht="12.75">
      <c r="A140" s="11"/>
      <c r="B140" s="11"/>
      <c r="C140" s="7"/>
      <c r="D140" s="7"/>
      <c r="E140" s="7"/>
    </row>
    <row r="141" spans="1:5" ht="12.75">
      <c r="A141" s="49"/>
      <c r="B141" s="55"/>
      <c r="C141" s="61"/>
      <c r="D141" s="61"/>
      <c r="E141" s="61"/>
    </row>
    <row r="145" spans="1:5" ht="12.75">
      <c r="A145" s="49"/>
      <c r="B145" s="55"/>
      <c r="C145" s="61"/>
      <c r="D145" s="61"/>
      <c r="E145" s="61"/>
    </row>
    <row r="146" spans="1:5" ht="12.75">
      <c r="A146" s="50"/>
      <c r="B146" s="51"/>
      <c r="C146" s="80"/>
      <c r="D146" s="80"/>
      <c r="E146" s="80"/>
    </row>
    <row r="148" spans="1:5" ht="12.75">
      <c r="A148" s="11"/>
      <c r="B148" s="11"/>
      <c r="C148" s="7"/>
      <c r="D148" s="7"/>
      <c r="E148" s="7"/>
    </row>
    <row r="149" spans="1:5" ht="12.75">
      <c r="A149" s="49"/>
      <c r="B149" s="55"/>
      <c r="C149" s="61"/>
      <c r="D149" s="61"/>
      <c r="E149" s="61"/>
    </row>
    <row r="151" spans="1:5" ht="12.75">
      <c r="A151" s="28"/>
      <c r="B151" s="25"/>
      <c r="C151" s="7"/>
      <c r="D151" s="7"/>
      <c r="E151" s="7"/>
    </row>
    <row r="220" spans="1:4" ht="12.75">
      <c r="A220" s="11"/>
      <c r="B220" s="11"/>
      <c r="C220" s="6"/>
      <c r="D220" s="6"/>
    </row>
    <row r="303" spans="1:4" ht="12.75">
      <c r="A303" s="11"/>
      <c r="B303" s="11"/>
      <c r="C303" s="6"/>
      <c r="D303" s="6"/>
    </row>
    <row r="360" spans="1:4" ht="12.75">
      <c r="A360" s="11"/>
      <c r="B360" s="11"/>
      <c r="C360" s="6"/>
      <c r="D360" s="6"/>
    </row>
    <row r="397" spans="1:4" ht="12.75">
      <c r="A397" s="12"/>
      <c r="B397" s="10"/>
      <c r="C397" s="9"/>
      <c r="D397" s="9"/>
    </row>
    <row r="462" spans="1:2" ht="12.75">
      <c r="A462" s="13"/>
      <c r="B462" s="14"/>
    </row>
    <row r="464" spans="1:4" ht="12.75">
      <c r="A464" s="15"/>
      <c r="B464" s="15"/>
      <c r="C464" s="6"/>
      <c r="D464" s="6"/>
    </row>
    <row r="465" spans="1:4" ht="12.75">
      <c r="A465" s="12"/>
      <c r="B465" s="2"/>
      <c r="C465" s="9"/>
      <c r="D465" s="9"/>
    </row>
    <row r="467" spans="1:4" ht="12.75">
      <c r="A467" s="15"/>
      <c r="C467" s="7"/>
      <c r="D467" s="7"/>
    </row>
    <row r="468" spans="1:5" ht="12.75">
      <c r="A468" s="10"/>
      <c r="C468" s="7"/>
      <c r="D468" s="7"/>
      <c r="E468" s="7"/>
    </row>
    <row r="471" spans="1:5" ht="12.75">
      <c r="A471" s="12"/>
      <c r="B471" s="10"/>
      <c r="C471" s="3"/>
      <c r="D471" s="3"/>
      <c r="E471" s="7"/>
    </row>
    <row r="472" spans="1:4" ht="12.75">
      <c r="A472" s="15"/>
      <c r="C472" s="7"/>
      <c r="D472" s="7"/>
    </row>
    <row r="474" spans="1:5" ht="12.75">
      <c r="A474" s="17"/>
      <c r="B474" s="7"/>
      <c r="C474" s="7"/>
      <c r="D474" s="7"/>
      <c r="E474" s="7"/>
    </row>
    <row r="475" spans="1:5" ht="12.75">
      <c r="A475" s="17"/>
      <c r="B475" s="7"/>
      <c r="C475" s="7"/>
      <c r="D475" s="7"/>
      <c r="E475" s="7"/>
    </row>
    <row r="476" spans="1:5" ht="12.75">
      <c r="A476" s="12"/>
      <c r="B476" s="10"/>
      <c r="C476" s="3"/>
      <c r="D476" s="3"/>
      <c r="E476" s="7"/>
    </row>
    <row r="477" spans="1:4" ht="12.75">
      <c r="A477" s="15"/>
      <c r="C477" s="7"/>
      <c r="D477" s="7"/>
    </row>
    <row r="478" spans="1:5" ht="12.75">
      <c r="A478" s="10"/>
      <c r="C478" s="7"/>
      <c r="D478" s="7"/>
      <c r="E478" s="7"/>
    </row>
    <row r="479" spans="1:5" ht="12.75">
      <c r="A479" s="17"/>
      <c r="B479" s="7"/>
      <c r="C479" s="7"/>
      <c r="D479" s="7"/>
      <c r="E479" s="7"/>
    </row>
    <row r="480" spans="1:5" ht="12.75">
      <c r="A480" s="17"/>
      <c r="B480" s="7"/>
      <c r="C480" s="7"/>
      <c r="D480" s="7"/>
      <c r="E480" s="7"/>
    </row>
    <row r="481" spans="1:5" ht="12.75">
      <c r="A481" s="12"/>
      <c r="B481" s="10"/>
      <c r="C481" s="3"/>
      <c r="D481" s="3"/>
      <c r="E481" s="7"/>
    </row>
    <row r="482" spans="1:4" ht="12.75">
      <c r="A482" s="15"/>
      <c r="C482" s="7"/>
      <c r="D482" s="7"/>
    </row>
    <row r="483" spans="1:5" ht="12.75">
      <c r="A483" s="10"/>
      <c r="C483" s="7"/>
      <c r="D483" s="7"/>
      <c r="E483" s="7"/>
    </row>
    <row r="484" spans="1:5" ht="12.75">
      <c r="A484" s="17"/>
      <c r="B484" s="7"/>
      <c r="C484" s="7"/>
      <c r="D484" s="7"/>
      <c r="E484" s="7"/>
    </row>
    <row r="485" spans="1:5" ht="12.75">
      <c r="A485" s="10"/>
      <c r="C485" s="7"/>
      <c r="D485" s="7"/>
      <c r="E485" s="7"/>
    </row>
    <row r="486" spans="1:5" ht="12.75">
      <c r="A486" s="12"/>
      <c r="B486" s="10"/>
      <c r="C486" s="3"/>
      <c r="D486" s="3"/>
      <c r="E486" s="7"/>
    </row>
    <row r="487" spans="1:5" ht="12.75">
      <c r="A487" s="10"/>
      <c r="C487" s="7"/>
      <c r="D487" s="7"/>
      <c r="E487" s="7"/>
    </row>
    <row r="488" spans="1:5" ht="12.75">
      <c r="A488" s="10"/>
      <c r="C488" s="7"/>
      <c r="D488" s="7"/>
      <c r="E488" s="7"/>
    </row>
    <row r="489" spans="1:5" ht="12.75">
      <c r="A489" s="17"/>
      <c r="B489" s="7"/>
      <c r="E489" s="7"/>
    </row>
    <row r="490" spans="1:4" ht="12.75">
      <c r="A490" s="10"/>
      <c r="C490" s="7"/>
      <c r="D490" s="7"/>
    </row>
    <row r="491" spans="1:5" ht="12.75">
      <c r="A491" s="10"/>
      <c r="C491" s="7"/>
      <c r="D491" s="7"/>
      <c r="E491" s="7"/>
    </row>
    <row r="492" spans="1:5" ht="12.75">
      <c r="A492" s="17"/>
      <c r="B492" s="7"/>
      <c r="C492" s="7"/>
      <c r="D492" s="7"/>
      <c r="E492" s="7"/>
    </row>
    <row r="493" spans="1:4" ht="12.75">
      <c r="A493" s="10"/>
      <c r="C493" s="7"/>
      <c r="D493" s="7"/>
    </row>
    <row r="494" spans="1:5" ht="12.75">
      <c r="A494" s="10"/>
      <c r="C494" s="7"/>
      <c r="D494" s="7"/>
      <c r="E494" s="7"/>
    </row>
    <row r="495" spans="1:5" ht="12.75">
      <c r="A495" s="17"/>
      <c r="B495" s="7"/>
      <c r="C495" s="7"/>
      <c r="D495" s="7"/>
      <c r="E495" s="7"/>
    </row>
    <row r="496" spans="1:5" ht="12.75">
      <c r="A496" s="17"/>
      <c r="B496" s="7"/>
      <c r="C496" s="7"/>
      <c r="D496" s="7"/>
      <c r="E496" s="7"/>
    </row>
    <row r="497" spans="1:5" ht="12.75">
      <c r="A497" s="17"/>
      <c r="B497" s="7"/>
      <c r="C497" s="7"/>
      <c r="D497" s="7"/>
      <c r="E497" s="7"/>
    </row>
    <row r="498" spans="1:4" ht="12.75">
      <c r="A498" s="10"/>
      <c r="C498" s="7"/>
      <c r="D498" s="7"/>
    </row>
    <row r="499" spans="1:5" ht="12.75">
      <c r="A499" s="10"/>
      <c r="C499" s="7"/>
      <c r="D499" s="7"/>
      <c r="E499" s="7"/>
    </row>
    <row r="500" spans="1:5" ht="12.75">
      <c r="A500" s="17"/>
      <c r="B500" s="18"/>
      <c r="C500" s="7"/>
      <c r="D500" s="7"/>
      <c r="E500" s="7"/>
    </row>
    <row r="501" spans="1:5" ht="12.75">
      <c r="A501" s="10"/>
      <c r="C501" s="7"/>
      <c r="D501" s="7"/>
      <c r="E501" s="7"/>
    </row>
    <row r="502" spans="1:5" ht="12.75">
      <c r="A502" s="10"/>
      <c r="C502" s="7"/>
      <c r="D502" s="7"/>
      <c r="E502" s="7"/>
    </row>
    <row r="503" spans="1:5" ht="12.75">
      <c r="A503" s="17"/>
      <c r="B503" s="7"/>
      <c r="C503" s="7"/>
      <c r="D503" s="7"/>
      <c r="E503" s="7"/>
    </row>
    <row r="504" spans="1:5" ht="12.75">
      <c r="A504" s="10"/>
      <c r="C504" s="7"/>
      <c r="D504" s="7"/>
      <c r="E504" s="7"/>
    </row>
    <row r="505" spans="1:5" ht="12.75">
      <c r="A505" s="10"/>
      <c r="C505" s="7"/>
      <c r="D505" s="7"/>
      <c r="E505" s="7"/>
    </row>
    <row r="506" spans="1:5" ht="12.75">
      <c r="A506" s="17"/>
      <c r="B506" s="7"/>
      <c r="C506" s="7"/>
      <c r="D506" s="7"/>
      <c r="E506" s="7"/>
    </row>
    <row r="507" spans="1:5" ht="12.75">
      <c r="A507" s="10"/>
      <c r="C507" s="7"/>
      <c r="D507" s="7"/>
      <c r="E507" s="7"/>
    </row>
    <row r="508" spans="1:5" ht="12.75">
      <c r="A508" s="10"/>
      <c r="C508" s="7"/>
      <c r="D508" s="7"/>
      <c r="E508" s="7"/>
    </row>
    <row r="509" spans="1:5" ht="12.75">
      <c r="A509" s="17"/>
      <c r="B509" s="7"/>
      <c r="C509" s="7"/>
      <c r="D509" s="7"/>
      <c r="E509" s="7"/>
    </row>
    <row r="510" spans="1:5" ht="12.75">
      <c r="A510" s="10"/>
      <c r="C510" s="7"/>
      <c r="D510" s="7"/>
      <c r="E510" s="7"/>
    </row>
    <row r="511" spans="1:5" ht="12.75">
      <c r="A511" s="10"/>
      <c r="C511" s="7"/>
      <c r="D511" s="7"/>
      <c r="E511" s="7"/>
    </row>
    <row r="512" spans="1:5" ht="12.75">
      <c r="A512" s="17"/>
      <c r="B512" s="7"/>
      <c r="E512" s="7"/>
    </row>
    <row r="513" spans="1:5" ht="12.75">
      <c r="A513" s="10"/>
      <c r="C513" s="7"/>
      <c r="D513" s="7"/>
      <c r="E513" s="7"/>
    </row>
    <row r="514" spans="1:5" ht="12.75">
      <c r="A514" s="10"/>
      <c r="C514" s="7"/>
      <c r="D514" s="7"/>
      <c r="E514" s="7"/>
    </row>
    <row r="515" spans="1:5" ht="12.75">
      <c r="A515" s="17"/>
      <c r="B515" s="7"/>
      <c r="C515" s="7"/>
      <c r="D515" s="7"/>
      <c r="E515" s="7"/>
    </row>
    <row r="516" spans="1:5" ht="12.75">
      <c r="A516" s="10"/>
      <c r="E516" s="7"/>
    </row>
    <row r="517" spans="1:5" ht="12.75">
      <c r="A517" s="10"/>
      <c r="C517" s="7"/>
      <c r="D517" s="7"/>
      <c r="E517" s="7"/>
    </row>
    <row r="518" spans="1:5" ht="12.75">
      <c r="A518" s="17"/>
      <c r="B518" s="7"/>
      <c r="C518" s="7"/>
      <c r="D518" s="7"/>
      <c r="E518" s="7"/>
    </row>
    <row r="519" spans="1:5" ht="12.75">
      <c r="A519" s="10"/>
      <c r="E519" s="7"/>
    </row>
    <row r="520" spans="1:5" ht="12.75">
      <c r="A520" s="10"/>
      <c r="C520" s="7"/>
      <c r="D520" s="7"/>
      <c r="E520" s="7"/>
    </row>
    <row r="521" spans="1:5" ht="12.75">
      <c r="A521" s="17"/>
      <c r="B521" s="7"/>
      <c r="C521" s="7"/>
      <c r="D521" s="7"/>
      <c r="E521" s="7"/>
    </row>
    <row r="522" spans="1:5" ht="12.75">
      <c r="A522" s="10"/>
      <c r="E522" s="7"/>
    </row>
    <row r="523" spans="1:5" ht="12.75">
      <c r="A523" s="10"/>
      <c r="C523" s="7"/>
      <c r="D523" s="7"/>
      <c r="E523" s="7"/>
    </row>
    <row r="524" spans="1:5" ht="12.75">
      <c r="A524" s="17"/>
      <c r="B524" s="7"/>
      <c r="C524" s="7"/>
      <c r="D524" s="7"/>
      <c r="E524" s="7"/>
    </row>
    <row r="525" spans="1:5" ht="12.75">
      <c r="A525" s="10"/>
      <c r="E525" s="7"/>
    </row>
    <row r="526" spans="1:5" ht="12.75">
      <c r="A526" s="10"/>
      <c r="C526" s="7"/>
      <c r="D526" s="7"/>
      <c r="E526" s="7"/>
    </row>
    <row r="527" spans="1:5" ht="12.75">
      <c r="A527" s="17"/>
      <c r="B527" s="7"/>
      <c r="C527" s="7"/>
      <c r="D527" s="7"/>
      <c r="E527" s="7"/>
    </row>
    <row r="528" spans="2:5" ht="12.75">
      <c r="B528" s="7"/>
      <c r="C528" s="7"/>
      <c r="D528" s="7"/>
      <c r="E528" s="7"/>
    </row>
    <row r="529" spans="1:5" ht="12.75">
      <c r="A529" s="10"/>
      <c r="C529" s="7"/>
      <c r="D529" s="7"/>
      <c r="E529" s="7"/>
    </row>
    <row r="530" spans="1:5" ht="12.75">
      <c r="A530" s="17"/>
      <c r="B530" s="7"/>
      <c r="C530" s="7"/>
      <c r="D530" s="7"/>
      <c r="E530" s="7"/>
    </row>
    <row r="531" spans="1:5" ht="12.75">
      <c r="A531" s="17"/>
      <c r="B531" s="7"/>
      <c r="C531" s="7"/>
      <c r="D531" s="7"/>
      <c r="E531" s="7"/>
    </row>
    <row r="532" spans="1:5" ht="12.75">
      <c r="A532" s="10"/>
      <c r="C532" s="7"/>
      <c r="D532" s="7"/>
      <c r="E532" s="7"/>
    </row>
    <row r="533" spans="1:5" ht="12.75">
      <c r="A533" s="17"/>
      <c r="B533" s="7"/>
      <c r="C533" s="7"/>
      <c r="D533" s="7"/>
      <c r="E533" s="7"/>
    </row>
    <row r="534" spans="1:5" ht="12.75">
      <c r="A534" s="17"/>
      <c r="B534" s="7"/>
      <c r="C534" s="7"/>
      <c r="D534" s="7"/>
      <c r="E534" s="7"/>
    </row>
    <row r="535" spans="1:5" ht="12.75">
      <c r="A535" s="12"/>
      <c r="B535" s="10"/>
      <c r="C535" s="3"/>
      <c r="D535" s="3"/>
      <c r="E535" s="7"/>
    </row>
    <row r="536" spans="1:5" ht="12.75">
      <c r="A536" s="17"/>
      <c r="B536" s="7"/>
      <c r="C536" s="7"/>
      <c r="D536" s="7"/>
      <c r="E536" s="7"/>
    </row>
    <row r="537" spans="1:5" ht="12.75">
      <c r="A537" s="10"/>
      <c r="E537" s="7"/>
    </row>
    <row r="538" spans="1:5" ht="12.75">
      <c r="A538" s="10"/>
      <c r="B538" s="10"/>
      <c r="C538" s="7"/>
      <c r="D538" s="7"/>
      <c r="E538" s="7"/>
    </row>
    <row r="539" spans="1:5" ht="12.75">
      <c r="A539" s="10"/>
      <c r="B539" s="10"/>
      <c r="C539" s="7"/>
      <c r="D539" s="7"/>
      <c r="E539" s="7"/>
    </row>
    <row r="540" spans="1:5" ht="12.75">
      <c r="A540" s="10"/>
      <c r="C540" s="7"/>
      <c r="D540" s="7"/>
      <c r="E540" s="7"/>
    </row>
    <row r="541" spans="1:5" ht="12.75">
      <c r="A541" s="17"/>
      <c r="B541" s="7"/>
      <c r="C541" s="7"/>
      <c r="D541" s="7"/>
      <c r="E541" s="7"/>
    </row>
    <row r="542" spans="1:5" ht="12.75">
      <c r="A542" s="10"/>
      <c r="B542" s="10"/>
      <c r="C542" s="7"/>
      <c r="D542" s="7"/>
      <c r="E542" s="7"/>
    </row>
    <row r="543" spans="1:5" ht="12.75">
      <c r="A543" s="10"/>
      <c r="C543" s="7"/>
      <c r="D543" s="7"/>
      <c r="E543" s="7"/>
    </row>
    <row r="544" spans="1:5" ht="12.75">
      <c r="A544" s="17"/>
      <c r="B544" s="7"/>
      <c r="C544" s="7"/>
      <c r="D544" s="7"/>
      <c r="E544" s="7"/>
    </row>
    <row r="545" spans="1:5" ht="12.75">
      <c r="A545" s="10"/>
      <c r="B545" s="10"/>
      <c r="C545" s="7"/>
      <c r="D545" s="7"/>
      <c r="E545" s="7"/>
    </row>
    <row r="546" spans="1:5" ht="12.75">
      <c r="A546" s="10"/>
      <c r="C546" s="7"/>
      <c r="D546" s="7"/>
      <c r="E546" s="7"/>
    </row>
    <row r="547" spans="1:5" ht="12.75">
      <c r="A547" s="17"/>
      <c r="B547" s="7"/>
      <c r="C547" s="7"/>
      <c r="D547" s="7"/>
      <c r="E547" s="7"/>
    </row>
    <row r="548" spans="1:5" ht="12.75">
      <c r="A548" s="10"/>
      <c r="B548" s="10"/>
      <c r="C548" s="7"/>
      <c r="D548" s="7"/>
      <c r="E548" s="7"/>
    </row>
    <row r="549" spans="1:5" ht="12.75">
      <c r="A549" s="10"/>
      <c r="C549" s="7"/>
      <c r="D549" s="7"/>
      <c r="E549" s="7"/>
    </row>
    <row r="550" spans="1:5" ht="12.75">
      <c r="A550" s="17"/>
      <c r="B550" s="7"/>
      <c r="C550" s="7"/>
      <c r="D550" s="7"/>
      <c r="E550" s="7"/>
    </row>
    <row r="551" spans="1:5" ht="12.75">
      <c r="A551" s="10"/>
      <c r="E551" s="7"/>
    </row>
    <row r="552" spans="1:5" ht="12.75">
      <c r="A552" s="10"/>
      <c r="C552" s="7"/>
      <c r="D552" s="7"/>
      <c r="E552" s="7"/>
    </row>
    <row r="553" spans="1:5" ht="12.75">
      <c r="A553" s="17"/>
      <c r="B553" s="7"/>
      <c r="C553" s="7"/>
      <c r="D553" s="7"/>
      <c r="E553" s="7"/>
    </row>
    <row r="554" spans="1:5" ht="12.75">
      <c r="A554" s="10"/>
      <c r="E554" s="7"/>
    </row>
    <row r="555" spans="1:5" ht="12.75">
      <c r="A555" s="10"/>
      <c r="C555" s="7"/>
      <c r="D555" s="7"/>
      <c r="E555" s="7"/>
    </row>
    <row r="556" spans="1:5" ht="12.75">
      <c r="A556" s="17"/>
      <c r="B556" s="7"/>
      <c r="C556" s="7"/>
      <c r="D556" s="7"/>
      <c r="E556" s="7"/>
    </row>
    <row r="557" spans="1:5" ht="12.75">
      <c r="A557" s="10"/>
      <c r="E557" s="7"/>
    </row>
    <row r="558" spans="1:5" ht="12.75">
      <c r="A558" s="10"/>
      <c r="B558" s="17"/>
      <c r="C558" s="7"/>
      <c r="D558" s="7"/>
      <c r="E558" s="7"/>
    </row>
    <row r="559" spans="1:5" ht="12.75">
      <c r="A559" s="17"/>
      <c r="B559" s="7"/>
      <c r="C559" s="7"/>
      <c r="D559" s="7"/>
      <c r="E559" s="7"/>
    </row>
    <row r="560" spans="1:5" ht="12.75">
      <c r="A560" s="17"/>
      <c r="B560" s="7"/>
      <c r="C560" s="7"/>
      <c r="D560" s="7"/>
      <c r="E560" s="7"/>
    </row>
    <row r="561" spans="1:5" ht="12.75">
      <c r="A561" s="17"/>
      <c r="B561" s="7"/>
      <c r="C561" s="7"/>
      <c r="D561" s="7"/>
      <c r="E561" s="7"/>
    </row>
    <row r="562" spans="1:5" ht="12.75">
      <c r="A562" s="10"/>
      <c r="E562" s="7"/>
    </row>
    <row r="563" spans="1:5" ht="12.75">
      <c r="A563" s="10"/>
      <c r="C563" s="7"/>
      <c r="D563" s="7"/>
      <c r="E563" s="7"/>
    </row>
    <row r="564" spans="1:5" ht="12.75">
      <c r="A564" s="17"/>
      <c r="B564" s="7"/>
      <c r="C564" s="7"/>
      <c r="D564" s="7"/>
      <c r="E564" s="7"/>
    </row>
    <row r="565" spans="1:5" ht="12.75">
      <c r="A565" s="10"/>
      <c r="E565" s="7"/>
    </row>
    <row r="566" spans="1:5" ht="12.75">
      <c r="A566" s="10"/>
      <c r="C566" s="7"/>
      <c r="D566" s="7"/>
      <c r="E566" s="7"/>
    </row>
    <row r="567" spans="1:5" ht="12.75">
      <c r="A567" s="17"/>
      <c r="B567" s="7"/>
      <c r="C567" s="7"/>
      <c r="D567" s="7"/>
      <c r="E567" s="7"/>
    </row>
    <row r="568" spans="1:5" ht="12.75">
      <c r="A568" s="17"/>
      <c r="B568" s="7"/>
      <c r="C568" s="7"/>
      <c r="D568" s="7"/>
      <c r="E568" s="7"/>
    </row>
    <row r="569" spans="1:5" ht="12.75">
      <c r="A569" s="17"/>
      <c r="B569" s="7"/>
      <c r="C569" s="7"/>
      <c r="D569" s="7"/>
      <c r="E569" s="7"/>
    </row>
    <row r="570" spans="1:5" ht="12.75">
      <c r="A570" s="17"/>
      <c r="B570" s="7"/>
      <c r="C570" s="7"/>
      <c r="D570" s="7"/>
      <c r="E570" s="7"/>
    </row>
    <row r="571" spans="1:5" ht="12.75">
      <c r="A571" s="17"/>
      <c r="B571" s="7"/>
      <c r="C571" s="7"/>
      <c r="D571" s="7"/>
      <c r="E571" s="7"/>
    </row>
    <row r="572" spans="1:5" ht="12.75">
      <c r="A572" s="17"/>
      <c r="B572" s="7"/>
      <c r="C572" s="7"/>
      <c r="D572" s="7"/>
      <c r="E572" s="7"/>
    </row>
    <row r="573" spans="1:5" ht="12.75">
      <c r="A573" s="10"/>
      <c r="E573" s="7"/>
    </row>
    <row r="574" spans="1:5" ht="12.75">
      <c r="A574" s="10"/>
      <c r="B574" s="7"/>
      <c r="C574" s="7"/>
      <c r="D574" s="7"/>
      <c r="E574" s="7"/>
    </row>
    <row r="575" spans="1:5" ht="12.75">
      <c r="A575" s="14"/>
      <c r="B575" s="7"/>
      <c r="C575" s="7"/>
      <c r="D575" s="7"/>
      <c r="E575" s="7"/>
    </row>
    <row r="576" spans="1:5" ht="12.75">
      <c r="A576" s="17"/>
      <c r="B576" s="7"/>
      <c r="C576" s="7"/>
      <c r="D576" s="7"/>
      <c r="E576" s="7"/>
    </row>
    <row r="577" spans="1:5" ht="12.75">
      <c r="A577" s="17"/>
      <c r="B577" s="7"/>
      <c r="C577" s="7"/>
      <c r="D577" s="7"/>
      <c r="E577" s="7"/>
    </row>
    <row r="578" spans="1:5" ht="12.75">
      <c r="A578" s="17"/>
      <c r="B578" s="7"/>
      <c r="C578" s="7"/>
      <c r="D578" s="7"/>
      <c r="E578" s="7"/>
    </row>
    <row r="579" spans="1:5" ht="12.75">
      <c r="A579" s="17"/>
      <c r="B579" s="7"/>
      <c r="C579" s="7"/>
      <c r="D579" s="7"/>
      <c r="E579" s="7"/>
    </row>
    <row r="580" spans="1:5" ht="12.75">
      <c r="A580" s="17"/>
      <c r="B580" s="7"/>
      <c r="C580" s="7"/>
      <c r="D580" s="7"/>
      <c r="E580" s="7"/>
    </row>
    <row r="581" spans="1:5" ht="12.75">
      <c r="A581" s="10"/>
      <c r="E581" s="7"/>
    </row>
    <row r="582" spans="1:5" ht="12.75">
      <c r="A582" s="10"/>
      <c r="C582" s="7"/>
      <c r="D582" s="7"/>
      <c r="E582" s="7"/>
    </row>
    <row r="583" spans="1:5" ht="12.75">
      <c r="A583" s="17"/>
      <c r="B583" s="7"/>
      <c r="C583" s="7"/>
      <c r="D583" s="7"/>
      <c r="E583" s="7"/>
    </row>
    <row r="584" spans="2:5" ht="12.75">
      <c r="B584" s="7"/>
      <c r="C584" s="7"/>
      <c r="D584" s="7"/>
      <c r="E584" s="7"/>
    </row>
    <row r="585" spans="1:5" ht="12.75">
      <c r="A585" s="10"/>
      <c r="B585" s="7"/>
      <c r="C585" s="7"/>
      <c r="D585" s="7"/>
      <c r="E585" s="7"/>
    </row>
    <row r="586" spans="1:5" ht="12.75">
      <c r="A586" s="17"/>
      <c r="B586" s="7"/>
      <c r="C586" s="7"/>
      <c r="D586" s="7"/>
      <c r="E586" s="7"/>
    </row>
    <row r="587" spans="1:5" ht="12.75">
      <c r="A587" s="17"/>
      <c r="B587" s="7"/>
      <c r="C587" s="7"/>
      <c r="D587" s="7"/>
      <c r="E587" s="7"/>
    </row>
    <row r="588" spans="1:5" ht="12.75">
      <c r="A588" s="10"/>
      <c r="B588" s="7"/>
      <c r="C588" s="7"/>
      <c r="D588" s="7"/>
      <c r="E588" s="7"/>
    </row>
    <row r="589" spans="1:5" ht="12.75">
      <c r="A589" s="17"/>
      <c r="B589" s="7"/>
      <c r="C589" s="7"/>
      <c r="D589" s="7"/>
      <c r="E589" s="7"/>
    </row>
    <row r="590" spans="2:5" ht="12.75">
      <c r="B590" s="7"/>
      <c r="C590" s="7"/>
      <c r="D590" s="7"/>
      <c r="E590" s="7"/>
    </row>
    <row r="591" spans="1:5" ht="12.75">
      <c r="A591" s="1"/>
      <c r="B591" s="10"/>
      <c r="C591" s="3"/>
      <c r="D591" s="3"/>
      <c r="E591" s="7"/>
    </row>
    <row r="592" spans="2:5" ht="12.75">
      <c r="B592" s="7"/>
      <c r="C592" s="7"/>
      <c r="D592" s="7"/>
      <c r="E592" s="7"/>
    </row>
    <row r="593" spans="1:5" ht="12.75">
      <c r="A593" s="10"/>
      <c r="B593" s="10"/>
      <c r="C593" s="7"/>
      <c r="D593" s="7"/>
      <c r="E593" s="7"/>
    </row>
    <row r="594" spans="1:5" ht="12.75">
      <c r="A594" s="10"/>
      <c r="E594" s="7"/>
    </row>
    <row r="595" spans="1:5" ht="12.75">
      <c r="A595" s="10"/>
      <c r="C595" s="7"/>
      <c r="D595" s="7"/>
      <c r="E595" s="7"/>
    </row>
    <row r="596" spans="1:5" ht="12.75">
      <c r="A596" s="17"/>
      <c r="B596" s="7"/>
      <c r="C596" s="7"/>
      <c r="D596" s="7"/>
      <c r="E596" s="7"/>
    </row>
    <row r="597" spans="1:5" ht="12.75">
      <c r="A597" s="17"/>
      <c r="B597" s="7"/>
      <c r="C597" s="7"/>
      <c r="D597" s="7"/>
      <c r="E597" s="7"/>
    </row>
    <row r="598" spans="1:5" ht="12.75">
      <c r="A598" s="10"/>
      <c r="E598" s="7"/>
    </row>
    <row r="599" spans="1:5" ht="12.75">
      <c r="A599" s="10"/>
      <c r="C599" s="7"/>
      <c r="D599" s="7"/>
      <c r="E599" s="7"/>
    </row>
    <row r="600" spans="1:5" ht="12.75">
      <c r="A600" s="17"/>
      <c r="B600" s="7"/>
      <c r="C600" s="7"/>
      <c r="D600" s="7"/>
      <c r="E600" s="7"/>
    </row>
    <row r="601" spans="1:5" ht="12.75">
      <c r="A601" s="17"/>
      <c r="B601" s="7"/>
      <c r="E601" s="7"/>
    </row>
    <row r="602" spans="1:5" ht="12.75">
      <c r="A602" s="17"/>
      <c r="B602" s="7"/>
      <c r="C602" s="7"/>
      <c r="D602" s="7"/>
      <c r="E602" s="7"/>
    </row>
    <row r="603" spans="1:5" ht="12.75">
      <c r="A603" s="17"/>
      <c r="B603" s="7"/>
      <c r="C603" s="7"/>
      <c r="D603" s="7"/>
      <c r="E603" s="7"/>
    </row>
    <row r="604" spans="1:5" ht="12.75">
      <c r="A604" s="17"/>
      <c r="B604" s="7"/>
      <c r="C604" s="7"/>
      <c r="D604" s="7"/>
      <c r="E604" s="7"/>
    </row>
    <row r="605" spans="1:5" ht="12.75">
      <c r="A605" s="10"/>
      <c r="E605" s="7"/>
    </row>
    <row r="606" spans="1:5" ht="12.75">
      <c r="A606" s="10"/>
      <c r="C606" s="7"/>
      <c r="D606" s="7"/>
      <c r="E606" s="7"/>
    </row>
    <row r="607" spans="1:5" ht="12.75">
      <c r="A607" s="17"/>
      <c r="B607" s="7"/>
      <c r="C607" s="7"/>
      <c r="D607" s="7"/>
      <c r="E607" s="7"/>
    </row>
    <row r="608" spans="1:5" ht="12.75">
      <c r="A608" s="17"/>
      <c r="B608" s="7"/>
      <c r="C608" s="7"/>
      <c r="D608" s="7"/>
      <c r="E608" s="7"/>
    </row>
    <row r="609" spans="1:5" ht="12.75">
      <c r="A609" s="17"/>
      <c r="B609" s="7"/>
      <c r="C609" s="7"/>
      <c r="D609" s="7"/>
      <c r="E609" s="7"/>
    </row>
    <row r="610" spans="1:5" ht="12.75">
      <c r="A610" s="17"/>
      <c r="B610" s="7"/>
      <c r="C610" s="7"/>
      <c r="D610" s="7"/>
      <c r="E610" s="7"/>
    </row>
    <row r="611" spans="1:5" ht="12.75">
      <c r="A611" s="17"/>
      <c r="B611" s="7"/>
      <c r="C611" s="7"/>
      <c r="D611" s="7"/>
      <c r="E611" s="7"/>
    </row>
    <row r="612" spans="1:5" ht="12.75">
      <c r="A612" s="12"/>
      <c r="B612" s="10"/>
      <c r="C612" s="3"/>
      <c r="D612" s="3"/>
      <c r="E612" s="7"/>
    </row>
    <row r="613" spans="1:5" ht="12.75">
      <c r="A613" s="17"/>
      <c r="B613" s="7"/>
      <c r="C613" s="7"/>
      <c r="D613" s="7"/>
      <c r="E613" s="7"/>
    </row>
    <row r="614" spans="1:5" ht="12.75">
      <c r="A614" s="10"/>
      <c r="B614" s="10"/>
      <c r="C614" s="7"/>
      <c r="D614" s="7"/>
      <c r="E614" s="7"/>
    </row>
    <row r="615" spans="1:5" ht="12.75">
      <c r="A615" s="10"/>
      <c r="E615" s="7"/>
    </row>
    <row r="616" spans="1:5" ht="12.75">
      <c r="A616" s="10"/>
      <c r="C616" s="7"/>
      <c r="D616" s="7"/>
      <c r="E616" s="7"/>
    </row>
    <row r="617" spans="1:5" ht="12.75">
      <c r="A617" s="17"/>
      <c r="B617" s="7"/>
      <c r="C617" s="7"/>
      <c r="D617" s="7"/>
      <c r="E617" s="7"/>
    </row>
    <row r="618" spans="1:5" ht="12.75">
      <c r="A618" s="17"/>
      <c r="B618" s="7"/>
      <c r="C618" s="7"/>
      <c r="D618" s="7"/>
      <c r="E618" s="7"/>
    </row>
    <row r="619" spans="1:5" ht="12.75">
      <c r="A619" s="10"/>
      <c r="C619" s="7"/>
      <c r="D619" s="7"/>
      <c r="E619" s="7"/>
    </row>
    <row r="620" spans="1:5" ht="12.75">
      <c r="A620" s="17"/>
      <c r="B620" s="7"/>
      <c r="C620" s="7"/>
      <c r="D620" s="7"/>
      <c r="E620" s="7"/>
    </row>
    <row r="621" spans="1:5" ht="12.75">
      <c r="A621" s="10"/>
      <c r="E621" s="7"/>
    </row>
    <row r="625" spans="1:5" ht="12.75">
      <c r="A625" s="10"/>
      <c r="E625" s="7"/>
    </row>
    <row r="626" spans="1:5" ht="12.75">
      <c r="A626" s="10"/>
      <c r="C626" s="7"/>
      <c r="D626" s="7"/>
      <c r="E626" s="7"/>
    </row>
    <row r="627" spans="1:5" ht="12.75">
      <c r="A627" s="17"/>
      <c r="B627" s="7"/>
      <c r="C627" s="7"/>
      <c r="D627" s="7"/>
      <c r="E627" s="7"/>
    </row>
    <row r="628" spans="1:5" ht="12.75">
      <c r="A628" s="15"/>
      <c r="E628" s="7"/>
    </row>
    <row r="630" spans="1:4" ht="12.75">
      <c r="A630" s="12"/>
      <c r="B630" s="10"/>
      <c r="C630" s="3"/>
      <c r="D630" s="3"/>
    </row>
    <row r="667" spans="1:4" ht="12.75">
      <c r="A667" s="12"/>
      <c r="B667" s="2"/>
      <c r="C667" s="9"/>
      <c r="D667" s="9"/>
    </row>
    <row r="692" spans="1:4" ht="12.75">
      <c r="A692" s="11"/>
      <c r="B692" s="11"/>
      <c r="C692" s="6"/>
      <c r="D692" s="6"/>
    </row>
    <row r="694" spans="1:4" ht="12.75">
      <c r="A694" s="11"/>
      <c r="B694" s="11"/>
      <c r="C694" s="6"/>
      <c r="D694" s="6"/>
    </row>
    <row r="695" spans="1:4" ht="12.75">
      <c r="A695" s="11"/>
      <c r="B695" s="11"/>
      <c r="C695" s="6"/>
      <c r="D695" s="6"/>
    </row>
    <row r="696" spans="1:4" ht="12.75">
      <c r="A696" s="11"/>
      <c r="B696" s="11"/>
      <c r="C696" s="6"/>
      <c r="D696" s="6"/>
    </row>
    <row r="697" spans="1:4" ht="12.75">
      <c r="A697" s="11"/>
      <c r="B697" s="11"/>
      <c r="C697" s="6"/>
      <c r="D697" s="6"/>
    </row>
    <row r="699" spans="1:4" ht="12.75">
      <c r="A699" s="12"/>
      <c r="B699" s="2"/>
      <c r="C699" s="9"/>
      <c r="D699" s="9"/>
    </row>
    <row r="745" spans="1:4" ht="12.75">
      <c r="A745" s="11"/>
      <c r="B745" s="11"/>
      <c r="C745" s="6"/>
      <c r="D745" s="6"/>
    </row>
    <row r="747" spans="1:4" ht="12.75">
      <c r="A747" s="11"/>
      <c r="B747" s="11"/>
      <c r="C747" s="6"/>
      <c r="D747" s="6"/>
    </row>
    <row r="748" spans="1:4" ht="12.75">
      <c r="A748" s="11"/>
      <c r="B748" s="11"/>
      <c r="C748" s="6"/>
      <c r="D748" s="6"/>
    </row>
    <row r="749" spans="1:4" ht="12.75">
      <c r="A749" s="11"/>
      <c r="B749" s="11"/>
      <c r="C749" s="6"/>
      <c r="D749" s="6"/>
    </row>
    <row r="754" spans="1:4" ht="12.75">
      <c r="A754" s="12"/>
      <c r="B754" s="2"/>
      <c r="C754" s="9"/>
      <c r="D754" s="9"/>
    </row>
  </sheetData>
  <sheetProtection/>
  <mergeCells count="1">
    <mergeCell ref="A1:E1"/>
  </mergeCells>
  <printOptions horizontalCentered="1"/>
  <pageMargins left="0.1968503937007874" right="0.1968503937007874" top="0.6299212598425197" bottom="0.6299212598425197" header="0.31496062992125984" footer="0.31496062992125984"/>
  <pageSetup firstPageNumber="515" useFirstPageNumber="1" horizontalDpi="600" verticalDpi="600" orientation="portrait" paperSize="9" scale="90" r:id="rId1"/>
  <headerFooter alignWithMargins="0">
    <oddFooter>&amp;C&amp;P</oddFooter>
  </headerFooter>
  <rowBreaks count="1" manualBreakCount="1">
    <brk id="124" max="9" man="1"/>
  </rowBreaks>
  <ignoredErrors>
    <ignoredError sqref="A22 A81 A85 A115:A116 A123 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mfkor</cp:lastModifiedBy>
  <cp:lastPrinted>2012-08-30T13:31:11Z</cp:lastPrinted>
  <dcterms:created xsi:type="dcterms:W3CDTF">2001-11-29T15:00:47Z</dcterms:created>
  <dcterms:modified xsi:type="dcterms:W3CDTF">2012-08-30T13:31:49Z</dcterms:modified>
  <cp:category/>
  <cp:version/>
  <cp:contentType/>
  <cp:contentStatus/>
</cp:coreProperties>
</file>